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26" documentId="13_ncr:1_{F6CB121F-512D-4AA6-A0C1-0FB36C537598}" xr6:coauthVersionLast="47" xr6:coauthVersionMax="47" xr10:uidLastSave="{1C444864-02B1-4426-97FF-126C9DCECF0C}"/>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6" l="1"/>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3" i="1"/>
  <c r="L3" i="1"/>
  <c r="G4" i="1"/>
  <c r="L4" i="1"/>
</calcChain>
</file>

<file path=xl/sharedStrings.xml><?xml version="1.0" encoding="utf-8"?>
<sst xmlns="http://schemas.openxmlformats.org/spreadsheetml/2006/main" count="178633" uniqueCount="39095">
  <si>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</si>
  <si>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</si>
  <si>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</si>
  <si>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</si>
  <si>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</si>
  <si>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</si>
  <si>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</si>
  <si>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</si>
  <si>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</si>
  <si>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</si>
  <si>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</si>
  <si>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</si>
  <si>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</si>
  <si>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</si>
  <si>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</si>
  <si>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</si>
  <si>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</si>
  <si>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</si>
  <si>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</si>
  <si>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</si>
  <si>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</si>
  <si>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</si>
  <si>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</si>
  <si>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</si>
  <si>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</si>
  <si>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</si>
  <si>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</si>
  <si>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</si>
  <si>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</si>
  <si>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</si>
  <si>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</si>
  <si>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</si>
  <si>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</si>
  <si>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</si>
  <si>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</si>
  <si>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</si>
  <si>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</si>
  <si>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</si>
  <si>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</si>
  <si>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</si>
  <si>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</si>
  <si>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</si>
  <si>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</si>
  <si>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</si>
  <si>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</si>
  <si>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</si>
  <si>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</si>
  <si>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</si>
  <si>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</si>
  <si>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</si>
  <si>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</si>
  <si>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</si>
  <si>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</si>
  <si>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</si>
  <si>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</si>
  <si>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</si>
  <si>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</si>
  <si>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</si>
  <si>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</si>
  <si>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</si>
  <si>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</si>
  <si>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</si>
  <si>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</si>
  <si>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</si>
  <si>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</si>
  <si>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</si>
  <si>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</si>
  <si>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</si>
  <si>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</si>
  <si>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</si>
  <si>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</si>
  <si>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</si>
  <si>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</si>
  <si>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</si>
  <si>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</si>
  <si>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</si>
  <si>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</si>
  <si>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</si>
  <si>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</si>
  <si>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</si>
  <si>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</si>
  <si>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</si>
  <si>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</si>
  <si>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</si>
  <si>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</si>
  <si>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</si>
  <si>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</si>
  <si>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</si>
  <si>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</si>
  <si>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</si>
  <si>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</si>
  <si>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</si>
  <si>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</si>
  <si>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</si>
  <si>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</si>
  <si>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</si>
  <si>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</si>
  <si>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</si>
  <si>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</si>
  <si>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</si>
  <si>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</si>
  <si>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</si>
  <si>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</si>
  <si>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</si>
  <si>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</si>
  <si>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</si>
  <si>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</si>
  <si>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</si>
  <si>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</si>
  <si>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</si>
  <si>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</si>
  <si>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</si>
  <si>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</si>
  <si>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</si>
  <si>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</si>
  <si>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</si>
  <si>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</si>
  <si>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</si>
  <si>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</si>
  <si>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</si>
  <si>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</si>
  <si>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</si>
  <si>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</si>
  <si>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</si>
  <si>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</si>
  <si>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</si>
  <si>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</si>
  <si>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</si>
  <si>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</si>
  <si>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</si>
  <si>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</si>
  <si>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</si>
  <si>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</si>
  <si>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</si>
  <si>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</si>
  <si>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</si>
  <si>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</si>
  <si>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</si>
  <si>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</si>
  <si>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</si>
  <si>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</si>
  <si>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</si>
  <si>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</si>
  <si>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</si>
  <si>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</si>
  <si>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</si>
  <si>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</si>
  <si>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</si>
  <si>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</si>
  <si>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</si>
  <si>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</si>
  <si>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</si>
  <si>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</si>
  <si>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</si>
  <si>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</si>
  <si>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</si>
  <si>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</si>
  <si>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</si>
  <si>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</si>
  <si>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</si>
  <si>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</si>
  <si>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</si>
  <si>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</si>
  <si>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</si>
  <si>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</si>
  <si>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</si>
  <si>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</si>
  <si>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</si>
  <si>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</si>
  <si>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</si>
  <si>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</si>
  <si>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</si>
  <si>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</si>
  <si>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</si>
  <si>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</si>
  <si>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</si>
  <si>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</si>
  <si>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</si>
  <si>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</si>
  <si>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</si>
  <si>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</si>
  <si>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</si>
  <si>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</si>
  <si>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</si>
  <si>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</si>
  <si>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</si>
  <si>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</si>
  <si>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</si>
  <si>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</si>
  <si>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</si>
  <si>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</si>
  <si>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</si>
  <si>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</si>
  <si>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</si>
  <si>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</si>
  <si>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</si>
  <si>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</si>
  <si>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</si>
  <si>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</si>
  <si>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</si>
  <si>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</si>
  <si>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</si>
  <si>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</si>
  <si>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</si>
  <si>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</si>
  <si>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</si>
  <si>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</si>
  <si>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</si>
  <si>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</si>
  <si>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</si>
  <si>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</si>
  <si>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</si>
  <si>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</si>
  <si>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</si>
  <si>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</si>
  <si>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</si>
  <si>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</si>
  <si>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</si>
  <si>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</si>
  <si>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</si>
  <si>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</si>
  <si>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</si>
  <si>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</si>
  <si>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</si>
  <si>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</si>
  <si>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</si>
  <si>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</si>
  <si>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</si>
  <si>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</si>
  <si>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</si>
  <si>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</si>
  <si>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</si>
  <si>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</si>
  <si>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</si>
  <si>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</si>
  <si>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</si>
  <si>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</si>
  <si>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</si>
  <si>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</si>
  <si>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</si>
  <si>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</si>
  <si>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</si>
  <si>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</si>
  <si>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</si>
  <si>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</si>
  <si>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</si>
  <si>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</si>
  <si>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</si>
  <si>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</si>
  <si>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</si>
  <si>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</si>
  <si>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</si>
  <si>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</si>
  <si>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</si>
  <si>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</si>
  <si>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</si>
  <si>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</si>
  <si>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</si>
  <si>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</si>
  <si>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</si>
  <si>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</si>
  <si>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</si>
  <si>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</si>
  <si>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</si>
  <si>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</si>
  <si>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</si>
  <si>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</si>
  <si>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</si>
  <si>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</si>
  <si>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</si>
  <si>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</si>
  <si>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</si>
  <si>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</si>
  <si>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</si>
  <si>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</si>
  <si>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</si>
  <si>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</si>
  <si>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</si>
  <si>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</si>
  <si>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</si>
  <si>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</si>
  <si>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</si>
  <si>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</si>
  <si>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</si>
  <si>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</si>
  <si>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</si>
  <si>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</si>
  <si>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</si>
  <si>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</si>
  <si>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</si>
  <si>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</si>
  <si>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</si>
  <si>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</si>
  <si>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</si>
  <si>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</si>
  <si>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</si>
  <si>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</si>
  <si>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</si>
  <si>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</si>
  <si>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</si>
  <si>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</si>
  <si>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</si>
  <si>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</si>
  <si>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</si>
  <si>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</si>
  <si>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</si>
  <si>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</si>
  <si>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</si>
  <si>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</si>
  <si>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</si>
  <si>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</si>
  <si>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</si>
  <si>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</si>
  <si>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</si>
  <si>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</si>
  <si>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</si>
  <si>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</si>
  <si>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</si>
  <si>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</si>
  <si>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</si>
  <si>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</si>
  <si>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</si>
  <si>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</si>
  <si>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</si>
  <si>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</si>
  <si>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</si>
  <si>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</si>
  <si>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</si>
  <si>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</si>
  <si>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</si>
  <si>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</si>
  <si>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</si>
  <si>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</si>
  <si>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</si>
  <si>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</si>
  <si>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</si>
  <si>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</si>
  <si>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</si>
  <si>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</si>
  <si>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</si>
  <si>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</si>
  <si>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</si>
  <si>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</si>
  <si>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</si>
  <si>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</si>
  <si>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</si>
  <si>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</si>
  <si>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</si>
  <si>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</si>
  <si>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</si>
  <si>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</si>
  <si>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</si>
  <si>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</si>
  <si>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</si>
  <si>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</si>
  <si>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</si>
  <si>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</si>
  <si>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</si>
  <si>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</si>
  <si>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</si>
  <si>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</si>
  <si>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</si>
  <si>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</si>
  <si>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</si>
  <si>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</si>
  <si>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</si>
  <si>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</si>
  <si>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</si>
  <si>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</si>
  <si>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</si>
  <si>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</si>
  <si>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</si>
  <si>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</si>
  <si>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</si>
  <si>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</si>
  <si>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</si>
  <si>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</si>
  <si>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</si>
  <si>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</si>
  <si>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</si>
  <si>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</si>
  <si>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</si>
  <si>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</si>
  <si>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</si>
  <si>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</si>
  <si>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</si>
  <si>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</si>
  <si>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</si>
  <si>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</si>
  <si>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</si>
  <si>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</si>
  <si>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</si>
  <si>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</si>
  <si>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</si>
  <si>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</si>
  <si>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</si>
  <si>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</si>
  <si>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</si>
  <si>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</si>
  <si>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</si>
  <si>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</si>
  <si>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</si>
  <si>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</si>
  <si>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</si>
  <si>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</si>
  <si>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</si>
  <si>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</si>
  <si>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</si>
  <si>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</si>
  <si>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</si>
  <si>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</si>
  <si>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</si>
  <si>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</si>
  <si>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</si>
  <si>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</si>
  <si>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</si>
  <si>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</si>
  <si>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</si>
  <si>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</si>
  <si>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</si>
  <si>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</si>
  <si>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</si>
  <si>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</si>
  <si>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</si>
  <si>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</si>
  <si>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</si>
  <si>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</si>
  <si>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</si>
  <si>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</si>
  <si>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</si>
  <si>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</si>
  <si>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</si>
  <si>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</si>
  <si>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</si>
  <si>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</si>
  <si>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</si>
  <si>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</si>
  <si>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</si>
  <si>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</si>
  <si>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</si>
  <si>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</si>
  <si>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</si>
  <si>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</si>
  <si>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</si>
  <si>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</si>
  <si>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</si>
  <si>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</si>
  <si>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</si>
  <si>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</si>
  <si>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</si>
  <si>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</si>
  <si>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</si>
  <si>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</si>
  <si>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</si>
  <si>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</si>
  <si>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</si>
  <si>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</si>
  <si>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</si>
  <si>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</si>
  <si>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</si>
  <si>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</si>
  <si>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</si>
  <si>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</si>
  <si>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</si>
  <si>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</si>
  <si>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</si>
  <si>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</si>
  <si>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</si>
  <si>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</si>
  <si>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</si>
  <si>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</si>
  <si>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</si>
  <si>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</si>
  <si>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</si>
  <si>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</si>
  <si>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</si>
  <si>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</si>
  <si>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</si>
  <si>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</si>
  <si>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</si>
  <si>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</si>
  <si>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</si>
  <si>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</si>
  <si>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</si>
  <si>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</si>
  <si>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</si>
  <si>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</si>
  <si>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</si>
  <si>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</si>
  <si>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</si>
  <si>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</si>
  <si>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</si>
  <si>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</si>
  <si>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</si>
  <si>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</si>
  <si>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</si>
  <si>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</si>
  <si>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</si>
  <si>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</si>
  <si>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</si>
  <si>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</si>
  <si>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</si>
  <si>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</si>
  <si>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</si>
  <si>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</si>
  <si>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</si>
  <si>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</si>
  <si>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</si>
  <si>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</si>
  <si>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</si>
  <si>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</si>
  <si>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</si>
  <si>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</si>
  <si>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</si>
  <si>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</si>
  <si>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</si>
  <si>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</si>
  <si>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</si>
  <si>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</si>
  <si>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</si>
  <si>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</si>
  <si>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</si>
  <si>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</si>
  <si>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</si>
  <si>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</si>
  <si>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</si>
  <si>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</si>
  <si>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</si>
  <si>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</si>
  <si>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</si>
  <si>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</si>
  <si>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</si>
  <si>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</si>
  <si>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</si>
  <si>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</si>
  <si>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</si>
  <si>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</si>
  <si>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</si>
  <si>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</si>
  <si>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</si>
  <si>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</si>
  <si>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</si>
  <si>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</si>
  <si>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</si>
  <si>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</si>
  <si>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</si>
  <si>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</si>
  <si>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</si>
  <si>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</si>
  <si>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</si>
  <si>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</si>
  <si>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</si>
  <si>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</si>
  <si>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</si>
  <si>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</si>
  <si>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</si>
  <si>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</si>
  <si>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</si>
  <si>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</si>
  <si>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</si>
  <si>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</si>
  <si>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</si>
  <si>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</si>
  <si>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</si>
  <si>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</si>
  <si>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</si>
  <si>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</si>
  <si>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</si>
  <si>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</si>
  <si>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</si>
  <si>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</si>
  <si>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</si>
  <si>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</si>
  <si>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</si>
  <si>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</si>
  <si>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</si>
  <si>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</si>
  <si>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</si>
  <si>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</si>
  <si>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</si>
  <si>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</si>
  <si>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</si>
  <si>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</si>
  <si>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</si>
  <si>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</si>
  <si>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</si>
  <si>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</si>
  <si>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</si>
  <si>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</si>
  <si>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</si>
  <si>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</si>
  <si>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</si>
  <si>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</si>
  <si>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</si>
  <si>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</si>
  <si>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</si>
  <si>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</si>
  <si>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</si>
  <si>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</si>
  <si>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</si>
  <si>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</si>
  <si>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</si>
  <si>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</si>
  <si>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</si>
  <si>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</si>
  <si>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</si>
  <si>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</si>
  <si>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</si>
  <si>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</si>
  <si>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</si>
  <si>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</si>
  <si>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</si>
  <si>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</si>
  <si>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</si>
  <si>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</si>
  <si>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</si>
  <si>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</si>
  <si>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</si>
  <si>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</si>
  <si>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</si>
  <si>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</si>
  <si>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</si>
  <si>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</si>
  <si>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</si>
  <si>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</si>
  <si>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</si>
  <si>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</si>
  <si>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</si>
  <si>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</si>
  <si>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</si>
  <si>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</si>
  <si>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</si>
  <si>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</si>
  <si>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</si>
  <si>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</si>
  <si>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</si>
  <si>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</si>
  <si>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</si>
  <si>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</si>
  <si>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</si>
  <si>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</si>
  <si>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</si>
  <si>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</si>
  <si>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</si>
  <si>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</si>
  <si>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</si>
  <si>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</si>
  <si>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</si>
  <si>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</si>
  <si>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</si>
  <si>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</si>
  <si>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</si>
  <si>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</si>
  <si>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</si>
  <si>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</si>
  <si>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</si>
  <si>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</si>
  <si>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</si>
  <si>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</si>
  <si>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</si>
  <si>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</si>
  <si>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</si>
  <si>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</si>
  <si>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</si>
  <si>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</si>
  <si>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</si>
  <si>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</si>
  <si>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</si>
  <si>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</si>
  <si>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</si>
  <si>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</si>
  <si>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</si>
  <si>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</si>
  <si>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</si>
  <si>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</si>
  <si>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</si>
  <si>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</si>
  <si>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</si>
  <si>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</si>
  <si>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</si>
  <si>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</si>
  <si>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</si>
  <si>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</si>
  <si>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</si>
  <si>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</si>
  <si>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</si>
  <si>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</si>
  <si>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</si>
  <si>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</si>
  <si>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</si>
  <si>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</si>
  <si>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</si>
  <si>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</si>
  <si>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</si>
  <si>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</si>
  <si>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</si>
  <si>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</si>
  <si>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</si>
  <si>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</si>
  <si>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</si>
  <si>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</si>
  <si>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</si>
  <si>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</si>
  <si>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</si>
  <si>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</si>
  <si>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</si>
  <si>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</si>
  <si>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</si>
  <si>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</si>
  <si>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</si>
  <si>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</si>
  <si>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</si>
  <si>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</si>
  <si>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</si>
  <si>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</si>
  <si>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</si>
  <si>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</si>
  <si>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</si>
  <si>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</si>
  <si>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</si>
  <si>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</si>
  <si>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</si>
  <si>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</si>
  <si>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</si>
  <si>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</si>
  <si>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</si>
  <si>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</si>
  <si>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</si>
  <si>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</si>
  <si>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</si>
  <si>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</si>
  <si>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</si>
  <si>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</si>
  <si>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</si>
  <si>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</si>
  <si>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</si>
  <si>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</si>
  <si>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</si>
  <si>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</si>
  <si>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</si>
  <si>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</si>
  <si>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</si>
  <si>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</si>
  <si>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</si>
  <si>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</si>
  <si>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</si>
  <si>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</si>
  <si>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</si>
  <si>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</si>
  <si>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</si>
  <si>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</si>
  <si>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</si>
  <si>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</si>
  <si>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</si>
  <si>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</si>
  <si>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</si>
  <si>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</si>
  <si>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</si>
  <si>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</si>
  <si>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</si>
  <si>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</si>
  <si>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</si>
  <si>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</si>
  <si>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</si>
  <si>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</si>
  <si>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</si>
  <si>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</si>
  <si>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</si>
  <si>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</si>
  <si>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</si>
  <si>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</si>
  <si>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</si>
  <si>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</si>
  <si>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</si>
  <si>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</si>
  <si>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</si>
  <si>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</si>
  <si>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</si>
  <si>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</si>
  <si>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</si>
  <si>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</si>
  <si>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</si>
  <si>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</si>
  <si>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</si>
  <si>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</si>
  <si>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</si>
  <si>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</si>
  <si>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</si>
  <si>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</si>
  <si>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</si>
  <si>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</si>
  <si>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</si>
  <si>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</si>
  <si>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</si>
  <si>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</si>
  <si>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</si>
  <si>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</si>
  <si>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</si>
  <si>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</si>
  <si>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</si>
  <si>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</si>
  <si>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</si>
  <si>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</si>
  <si>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</si>
  <si>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</si>
  <si>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</si>
  <si>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</si>
  <si>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</si>
  <si>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</si>
  <si>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</si>
  <si>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</si>
  <si>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</si>
  <si>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</si>
  <si>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</si>
  <si>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</si>
  <si>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</si>
  <si>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</si>
  <si>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</si>
  <si>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</si>
  <si>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</si>
  <si>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</si>
  <si>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</si>
  <si>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</si>
  <si>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</si>
  <si>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</si>
  <si>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</si>
  <si>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</si>
  <si>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</si>
  <si>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</si>
  <si>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</si>
  <si>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</si>
  <si>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</si>
  <si>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</si>
  <si>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</si>
  <si>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</si>
  <si>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</si>
  <si>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</si>
  <si>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</si>
  <si>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</si>
  <si>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</si>
  <si>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</si>
  <si>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</si>
  <si>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</si>
  <si>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</si>
  <si>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</si>
  <si>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</si>
  <si>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</si>
  <si>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</si>
  <si>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</si>
  <si>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</si>
  <si>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</si>
  <si>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</si>
  <si>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</si>
  <si>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</si>
  <si>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</si>
  <si>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</si>
  <si>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</si>
  <si>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</si>
  <si>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</si>
  <si>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</si>
  <si>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</si>
  <si>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</si>
  <si>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</si>
  <si>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</si>
  <si>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</si>
  <si>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</si>
  <si>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</si>
  <si>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</si>
  <si>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</si>
  <si>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</si>
  <si>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</si>
  <si>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</si>
  <si>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</si>
  <si>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</si>
  <si>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</si>
  <si>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</si>
  <si>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</si>
  <si>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</si>
  <si>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</si>
  <si>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</si>
  <si>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</si>
  <si>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</si>
  <si>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</si>
  <si>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</si>
  <si>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</si>
  <si>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</si>
  <si>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</si>
  <si>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</si>
  <si>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</si>
  <si>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</si>
  <si>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</si>
  <si>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</si>
  <si>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</si>
  <si>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</si>
  <si>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</si>
  <si>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</si>
  <si>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</si>
  <si>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</si>
  <si>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</si>
  <si>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</si>
  <si>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</si>
  <si>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</si>
  <si>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</si>
  <si>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</si>
  <si>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</si>
  <si>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</si>
  <si>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</si>
  <si>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</si>
  <si>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</si>
  <si>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</si>
  <si>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</si>
  <si>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</si>
  <si>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</si>
  <si>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</si>
  <si>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</si>
  <si>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</si>
  <si>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</si>
  <si>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</si>
  <si>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</si>
  <si>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</si>
  <si>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</si>
  <si>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</si>
  <si>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</si>
  <si>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</si>
  <si>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</si>
  <si>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</si>
  <si>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</si>
  <si>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</si>
  <si>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</si>
  <si>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</si>
  <si>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</si>
  <si>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</si>
  <si>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</si>
  <si>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</si>
  <si>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</si>
  <si>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</si>
  <si>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</si>
  <si>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</si>
  <si>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</si>
  <si>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</si>
  <si>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</si>
  <si>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</si>
  <si>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</si>
  <si>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</si>
  <si>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</si>
  <si>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</si>
  <si>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</si>
  <si>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</si>
  <si>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</si>
  <si>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</si>
  <si>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</si>
  <si>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</si>
  <si>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</si>
  <si>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</si>
  <si>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</si>
  <si>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</si>
  <si>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</si>
  <si>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</si>
  <si>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</si>
  <si>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</si>
  <si>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</si>
  <si>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</si>
  <si>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</si>
  <si>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</si>
  <si>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</si>
  <si>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</si>
  <si>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</si>
  <si>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</si>
  <si>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</si>
  <si>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</si>
  <si>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</si>
  <si>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</si>
  <si>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</si>
  <si>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</si>
  <si>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</si>
  <si>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</si>
  <si>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</si>
  <si>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</si>
  <si>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</si>
  <si>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</si>
  <si>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</si>
  <si>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</si>
  <si>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</si>
  <si>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</si>
  <si>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</si>
  <si>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</si>
  <si>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</si>
  <si>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</si>
  <si>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</si>
  <si>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</si>
  <si>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</si>
  <si>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</si>
  <si>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</si>
  <si>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</si>
  <si>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</si>
  <si>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</si>
  <si>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</si>
  <si>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</si>
  <si>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</si>
  <si>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</si>
  <si>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</si>
  <si>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</si>
  <si>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</si>
  <si>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</si>
  <si>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</si>
  <si>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</si>
  <si>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</si>
  <si>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</si>
  <si>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</si>
  <si>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</si>
  <si>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</si>
  <si>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</si>
  <si>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</si>
  <si>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</si>
  <si>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</si>
  <si>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</si>
  <si>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</si>
  <si>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</si>
  <si>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</si>
  <si>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</si>
  <si>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</si>
  <si>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</si>
  <si>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</si>
  <si>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</si>
  <si>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</si>
  <si>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</si>
  <si>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</si>
  <si>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</si>
  <si>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</si>
  <si>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</si>
  <si>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</si>
  <si>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</si>
  <si>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</si>
  <si>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</si>
  <si>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</si>
  <si>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</si>
  <si>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</si>
  <si>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</si>
  <si>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</si>
  <si>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</si>
  <si>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</si>
  <si>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</si>
  <si>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</si>
  <si>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</si>
  <si>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</si>
  <si>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</si>
  <si>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</si>
  <si>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</si>
  <si>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</si>
  <si>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</si>
  <si>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</si>
  <si>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</si>
  <si>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</si>
  <si>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</si>
  <si>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</si>
  <si>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</si>
  <si>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</si>
  <si>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</si>
  <si>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</si>
  <si>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</si>
  <si>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</si>
  <si>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</si>
  <si>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</si>
  <si>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</si>
  <si>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</si>
  <si>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</si>
  <si>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</si>
  <si>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</si>
  <si>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</si>
  <si>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</si>
  <si>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</si>
  <si>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</si>
  <si>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</si>
  <si>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</si>
  <si>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</si>
  <si>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</si>
  <si>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</si>
  <si>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</si>
  <si>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</si>
  <si>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</si>
  <si>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</si>
  <si>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</si>
  <si>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</si>
  <si>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</si>
  <si>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</si>
  <si>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</si>
  <si>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</si>
  <si>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</si>
  <si>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</si>
  <si>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</si>
  <si>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</si>
  <si>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</si>
  <si>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</si>
  <si>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</si>
  <si>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</si>
  <si>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</si>
  <si>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</si>
  <si>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</si>
  <si>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</si>
  <si>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</si>
  <si>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</si>
  <si>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</si>
  <si>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</si>
  <si>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</si>
  <si>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</si>
  <si>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</si>
  <si>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</si>
  <si>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</si>
  <si>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</si>
  <si>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</si>
  <si>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</si>
  <si>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</si>
  <si>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</si>
  <si>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</si>
  <si>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</si>
  <si>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</si>
  <si>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</si>
  <si>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</si>
  <si>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</si>
  <si>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</si>
  <si>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</si>
  <si>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</si>
  <si>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</si>
  <si>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</si>
  <si>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</si>
  <si>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</si>
  <si>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</si>
  <si>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</si>
  <si>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</si>
  <si>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</si>
  <si>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</si>
  <si>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</si>
  <si>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</si>
  <si>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</si>
  <si>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</si>
  <si>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</si>
  <si>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</si>
  <si>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</si>
  <si>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</si>
  <si>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</si>
  <si>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</si>
  <si>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</si>
  <si>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</si>
  <si>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</si>
  <si>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</si>
  <si>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</si>
  <si>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</si>
  <si>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</si>
  <si>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</si>
  <si>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</si>
  <si>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</si>
  <si>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</si>
  <si>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</si>
  <si>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</si>
  <si>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</si>
  <si>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</si>
  <si>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</si>
  <si>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</si>
  <si>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</si>
  <si>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</si>
  <si>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</si>
  <si>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</si>
  <si>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</si>
  <si>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</si>
  <si>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</si>
  <si>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</si>
  <si>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</si>
  <si>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</si>
  <si>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</si>
  <si>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</si>
  <si>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</si>
  <si>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</si>
  <si>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</si>
  <si>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</si>
  <si>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</si>
  <si>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</si>
  <si>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</si>
  <si>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</si>
  <si>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</si>
  <si>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</si>
  <si>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</si>
  <si>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</si>
  <si>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</si>
  <si>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</si>
  <si>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</si>
  <si>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</si>
  <si>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</si>
  <si>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</si>
  <si>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</si>
  <si>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</si>
  <si>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</si>
  <si>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</si>
  <si>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</si>
  <si>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</si>
  <si>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</si>
  <si>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</si>
  <si>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</si>
  <si>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</si>
  <si>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</si>
  <si>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</si>
  <si>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</si>
  <si>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</si>
  <si>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</si>
  <si>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</si>
  <si>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</si>
  <si>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</si>
  <si>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</si>
  <si>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</si>
  <si>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</si>
  <si>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</si>
  <si>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</si>
  <si>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</si>
  <si>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</si>
  <si>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</si>
  <si>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</si>
  <si>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</si>
  <si>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</si>
  <si>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</si>
  <si>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</si>
  <si>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</si>
  <si>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</si>
  <si>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</si>
  <si>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</si>
  <si>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</si>
  <si>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</si>
  <si>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</si>
  <si>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</si>
  <si>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</si>
  <si>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</si>
  <si>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</si>
  <si>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</si>
  <si>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</si>
  <si>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</si>
  <si>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</si>
  <si>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</si>
  <si>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</si>
  <si>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</si>
  <si>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</si>
  <si>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</si>
  <si>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</si>
  <si>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</si>
  <si>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</si>
  <si>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</si>
  <si>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</si>
  <si>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</si>
  <si>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</si>
  <si>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</si>
  <si>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</si>
  <si>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</si>
  <si>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</si>
  <si>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</si>
  <si>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</si>
  <si>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</si>
  <si>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</si>
  <si>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</si>
  <si>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</si>
  <si>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</si>
  <si>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</si>
  <si>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</si>
  <si>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</si>
  <si>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</si>
  <si>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</si>
  <si>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</si>
  <si>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</si>
  <si>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</si>
  <si>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</si>
  <si>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</si>
  <si>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</si>
  <si>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</si>
  <si>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</si>
  <si>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</si>
  <si>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</si>
  <si>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</si>
  <si>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</si>
  <si>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</si>
  <si>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</si>
  <si>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</si>
  <si>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</si>
  <si>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</si>
  <si>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</si>
  <si>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</si>
  <si>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</si>
  <si>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</si>
  <si>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</si>
  <si>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</si>
  <si>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</si>
  <si>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</si>
  <si>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</si>
  <si>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</si>
  <si>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</si>
  <si>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</si>
  <si>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</si>
  <si>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</si>
  <si>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</si>
  <si>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</si>
  <si>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</si>
  <si>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</si>
  <si>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</si>
  <si>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</si>
  <si>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</si>
  <si>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</si>
  <si>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</si>
  <si>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</si>
  <si>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</si>
  <si>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</si>
  <si>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</si>
  <si>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</si>
  <si>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</si>
  <si>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</si>
  <si>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</si>
  <si>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</si>
  <si>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</si>
  <si>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</si>
  <si>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</si>
  <si>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</si>
  <si>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</si>
  <si>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</si>
  <si>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</si>
  <si>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</si>
  <si>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</si>
  <si>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</si>
  <si>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</si>
  <si>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</si>
  <si>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</si>
  <si>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</si>
  <si>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</si>
  <si>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</si>
  <si>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</si>
  <si>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</si>
  <si>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</si>
  <si>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</si>
  <si>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</si>
  <si>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</si>
  <si>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</si>
  <si>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</si>
  <si>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</si>
  <si>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</si>
  <si>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</si>
  <si>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</si>
  <si>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</si>
  <si>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</si>
  <si>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</si>
  <si>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</si>
  <si>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</si>
  <si>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</si>
  <si>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</si>
  <si>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</si>
  <si>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</si>
  <si>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</si>
  <si>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</si>
  <si>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</si>
  <si>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</si>
  <si>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</si>
  <si>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</si>
  <si>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</si>
  <si>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</si>
  <si>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</si>
  <si>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</si>
  <si>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</si>
  <si>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</si>
  <si>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</si>
  <si>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</si>
  <si>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</si>
  <si>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</si>
  <si>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</si>
  <si>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</si>
  <si>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</si>
  <si>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</si>
  <si>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</si>
  <si>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</si>
  <si>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</si>
  <si>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</si>
  <si>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</si>
  <si>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</si>
  <si>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</si>
  <si>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</si>
  <si>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</si>
  <si>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</si>
  <si>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</si>
  <si>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</si>
  <si>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</si>
  <si>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</si>
  <si>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</si>
  <si>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</si>
  <si>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</si>
  <si>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</si>
  <si>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</si>
  <si>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</si>
  <si>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</si>
  <si>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</si>
  <si>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</si>
  <si>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</si>
  <si>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</si>
  <si>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</si>
  <si>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</si>
  <si>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</si>
  <si>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</si>
  <si>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</si>
  <si>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</si>
  <si>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</si>
  <si>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</si>
  <si>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</si>
  <si>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</si>
  <si>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</si>
  <si>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</si>
  <si>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</si>
  <si>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</si>
  <si>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</si>
  <si>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</si>
  <si>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</si>
  <si>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</si>
  <si>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</si>
  <si>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</si>
  <si>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</si>
  <si>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</si>
  <si>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</si>
  <si>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</si>
  <si>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</si>
  <si>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</si>
  <si>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</si>
  <si>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</si>
  <si>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</si>
  <si>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</si>
  <si>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</si>
  <si>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</si>
  <si>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</si>
  <si>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</si>
  <si>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</si>
  <si>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</si>
  <si>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</si>
  <si>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</si>
  <si>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</si>
  <si>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</si>
  <si>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</si>
  <si>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</si>
  <si>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</si>
  <si>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</si>
  <si>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</si>
  <si>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</si>
  <si>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</si>
  <si>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</si>
  <si>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</si>
  <si>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</si>
  <si>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</si>
  <si>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</si>
  <si>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</si>
  <si>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</si>
  <si>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</si>
  <si>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</si>
  <si>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</si>
  <si>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</si>
  <si>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</si>
  <si>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</si>
  <si>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</si>
  <si>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</si>
  <si>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</si>
  <si>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</si>
  <si>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</si>
  <si>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</si>
  <si>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</si>
  <si>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</si>
  <si>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</si>
  <si>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</si>
  <si>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</si>
  <si>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</si>
  <si>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</si>
  <si>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</si>
  <si>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</si>
  <si>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</si>
  <si>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</si>
  <si>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</si>
  <si>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</si>
  <si>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</si>
  <si>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</si>
  <si>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</si>
  <si>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</si>
  <si>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</si>
  <si>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</si>
  <si>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</si>
  <si>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</si>
  <si>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</si>
  <si>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</si>
  <si>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</si>
  <si>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</si>
  <si>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</si>
  <si>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</si>
  <si>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</si>
  <si>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</si>
  <si>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</si>
  <si>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</si>
  <si>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</si>
  <si>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</si>
  <si>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</si>
  <si>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</si>
  <si>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</si>
  <si>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</si>
  <si>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</si>
  <si>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</si>
  <si>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</si>
  <si>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</si>
  <si>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</si>
  <si>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</si>
  <si>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</si>
  <si>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</si>
  <si>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</si>
  <si>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</si>
  <si>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</si>
  <si>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</si>
  <si>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</si>
  <si>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</si>
  <si>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</si>
  <si>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</si>
  <si>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</si>
  <si>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</si>
  <si>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</si>
  <si>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</si>
  <si>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</si>
  <si>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</si>
  <si>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</si>
  <si>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</si>
  <si>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</si>
  <si>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</si>
  <si>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</si>
  <si>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</si>
  <si>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</si>
  <si>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</si>
  <si>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</si>
  <si>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</si>
  <si>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</si>
  <si>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</si>
  <si>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</si>
  <si>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</si>
  <si>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</si>
  <si>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</si>
  <si>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</si>
  <si>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</si>
  <si>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</si>
  <si>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</si>
  <si>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</si>
  <si>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</si>
  <si>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</si>
  <si>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</si>
  <si>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</si>
  <si>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</si>
  <si>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</si>
  <si>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</si>
  <si>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</si>
  <si>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</si>
  <si>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</si>
  <si>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</si>
  <si>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</si>
  <si>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</si>
  <si>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</si>
  <si>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</si>
  <si>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</si>
  <si>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</si>
  <si>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</si>
  <si>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</si>
  <si>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</si>
  <si>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</si>
  <si>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</si>
  <si>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</si>
  <si>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</si>
  <si>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</si>
  <si>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</si>
  <si>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</si>
  <si>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</si>
  <si>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</si>
  <si>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</si>
  <si>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</si>
  <si>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</si>
  <si>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</si>
  <si>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</si>
  <si>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</si>
  <si>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</si>
  <si>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</si>
  <si>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</si>
  <si>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</si>
  <si>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</si>
  <si>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</si>
  <si>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</si>
  <si>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</si>
  <si>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</si>
  <si>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</si>
  <si>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</si>
  <si>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</si>
  <si>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</si>
  <si>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</si>
  <si>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</si>
  <si>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</si>
  <si>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</si>
  <si>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</si>
  <si>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</si>
  <si>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</si>
  <si>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</si>
  <si>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</si>
  <si>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</si>
  <si>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</si>
  <si>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</si>
  <si>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</si>
  <si>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</si>
  <si>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</si>
  <si>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</si>
  <si>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</si>
  <si>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</si>
  <si>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</si>
  <si>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</si>
  <si>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</si>
  <si>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</si>
  <si>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</si>
  <si>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</si>
  <si>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</si>
  <si>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</si>
  <si>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</si>
  <si>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</si>
  <si>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</si>
  <si>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</si>
  <si>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</si>
  <si>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</si>
  <si>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</si>
  <si>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</si>
  <si>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</si>
  <si>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</si>
  <si>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</si>
  <si>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</si>
  <si>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</si>
  <si>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</si>
  <si>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</si>
  <si>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</si>
  <si>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</si>
  <si>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</si>
  <si>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</si>
  <si>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</si>
  <si>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</si>
  <si>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</si>
  <si>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</si>
  <si>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</si>
  <si>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</si>
  <si>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</si>
  <si>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</si>
  <si>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</si>
  <si>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</si>
  <si>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</si>
  <si>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</si>
  <si>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</si>
  <si>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</si>
  <si>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</si>
  <si>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</si>
  <si>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</si>
  <si>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</si>
  <si>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</si>
  <si>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</si>
  <si>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</si>
  <si>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</si>
  <si>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</si>
  <si>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</si>
  <si>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</si>
  <si>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</si>
  <si>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</si>
  <si>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</si>
  <si>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</si>
  <si>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</si>
  <si>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</si>
  <si>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</si>
  <si>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</si>
  <si>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</si>
  <si>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</si>
  <si>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</si>
  <si>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</si>
  <si>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</si>
  <si>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</si>
  <si>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</si>
  <si>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</si>
  <si>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</si>
  <si>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</si>
  <si>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</si>
  <si>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</si>
  <si>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</si>
  <si>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</si>
  <si>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</si>
  <si>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</si>
  <si>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</si>
  <si>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</si>
  <si>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</si>
  <si>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</si>
  <si>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</si>
  <si>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</si>
  <si>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</si>
  <si>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</si>
  <si>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</si>
  <si>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</si>
  <si>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</si>
  <si>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</si>
  <si>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</si>
  <si>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</si>
  <si>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</si>
  <si>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</si>
  <si>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</si>
  <si>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</si>
  <si>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</si>
  <si>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</si>
  <si>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</si>
  <si>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</si>
  <si>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</si>
  <si>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</si>
  <si>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</si>
  <si>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</si>
  <si>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</si>
  <si>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</si>
  <si>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</si>
  <si>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</si>
  <si>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</si>
  <si>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</si>
  <si>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</si>
  <si>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</si>
  <si>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</si>
  <si>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</si>
  <si>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</si>
  <si>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</si>
  <si>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</si>
  <si>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</si>
  <si>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</si>
  <si>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</si>
  <si>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</si>
  <si>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</si>
  <si>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</si>
  <si>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</si>
  <si>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</si>
  <si>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</si>
  <si>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</si>
  <si>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</si>
  <si>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</si>
  <si>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</si>
  <si>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</si>
  <si>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</si>
  <si>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</si>
  <si>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</si>
  <si>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</si>
  <si>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</si>
  <si>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</si>
  <si>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</si>
  <si>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</si>
  <si>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</si>
  <si>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</si>
  <si>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</si>
  <si>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</si>
  <si>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</si>
  <si>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</si>
  <si>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</si>
  <si>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</si>
  <si>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</si>
  <si>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</si>
  <si>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</si>
  <si>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</si>
  <si>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</si>
  <si>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</si>
  <si>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</si>
  <si>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</si>
  <si>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</si>
  <si>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</si>
  <si>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</si>
  <si>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</si>
  <si>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</si>
  <si>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</si>
  <si>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</si>
  <si>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</si>
  <si>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</si>
  <si>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</si>
  <si>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</si>
  <si>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</si>
  <si>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</si>
  <si>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</si>
  <si>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</si>
  <si>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</si>
  <si>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</si>
  <si>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</si>
  <si>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</si>
  <si>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</si>
  <si>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</si>
  <si>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</si>
  <si>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</si>
  <si>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</si>
  <si>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</si>
  <si>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</si>
  <si>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</si>
  <si>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</si>
  <si>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</si>
  <si>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</si>
  <si>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</si>
  <si>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</si>
  <si>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</si>
  <si>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</si>
  <si>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</si>
  <si>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</si>
  <si>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</si>
  <si>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</si>
  <si>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</si>
  <si>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</si>
  <si>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</si>
  <si>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</si>
  <si>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</si>
  <si>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</si>
  <si>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</si>
  <si>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</si>
  <si>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</si>
  <si>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</si>
  <si>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</si>
  <si>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</si>
  <si>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</si>
  <si>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</si>
  <si>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</si>
  <si>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</si>
  <si>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</si>
  <si>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</si>
  <si>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</si>
  <si>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</si>
  <si>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</si>
  <si>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</si>
  <si>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</si>
  <si>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</si>
  <si>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</si>
  <si>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</si>
  <si>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</si>
  <si>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</si>
  <si>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</si>
  <si>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</si>
  <si>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</si>
  <si>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</si>
  <si>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</si>
  <si>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</si>
  <si>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</si>
  <si>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</si>
  <si>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</si>
  <si>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</si>
  <si>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</si>
  <si>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</si>
  <si>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</si>
  <si>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</si>
  <si>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</si>
  <si>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</si>
  <si>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</si>
  <si>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</si>
  <si>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</si>
  <si>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</si>
  <si>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</si>
  <si>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</si>
  <si>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</si>
  <si>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</si>
  <si>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</si>
  <si>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</si>
  <si>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</si>
  <si>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</si>
  <si>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</si>
  <si>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</si>
  <si>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</si>
  <si>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</si>
  <si>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</si>
  <si>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</si>
  <si>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</si>
  <si>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</si>
  <si>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</si>
  <si>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</si>
  <si>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</si>
  <si>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</si>
  <si>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</si>
  <si>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</si>
  <si>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</si>
  <si>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</si>
  <si>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</si>
  <si>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</si>
  <si>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</si>
  <si>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</si>
  <si>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</si>
  <si>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</si>
  <si>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</si>
  <si>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</si>
  <si>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</si>
  <si>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</si>
  <si>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</si>
  <si>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</si>
  <si>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</si>
  <si>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</si>
  <si>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</si>
  <si>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</si>
  <si>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</si>
  <si>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</si>
  <si>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</si>
  <si>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</si>
  <si>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</si>
  <si>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</si>
  <si>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</si>
  <si>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</si>
  <si>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</si>
  <si>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</si>
  <si>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</si>
  <si>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</si>
  <si>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</si>
  <si>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</si>
  <si>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</si>
  <si>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</si>
  <si>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</si>
  <si>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</si>
  <si>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</si>
  <si>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</si>
  <si>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</si>
  <si>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</si>
  <si>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</si>
  <si>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</si>
  <si>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</si>
  <si>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</si>
  <si>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</si>
  <si>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</si>
  <si>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</si>
  <si>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</si>
  <si>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</si>
  <si>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</si>
  <si>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</si>
  <si>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</si>
  <si>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</si>
  <si>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</si>
  <si>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</si>
  <si>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</si>
  <si>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</si>
  <si>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</si>
  <si>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</si>
  <si>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</si>
  <si>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</si>
  <si>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</si>
  <si>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</si>
  <si>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</si>
  <si>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</si>
  <si>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</si>
  <si>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</si>
  <si>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</si>
  <si>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</si>
  <si>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</si>
  <si>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</si>
  <si>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</si>
  <si>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</si>
  <si>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</si>
  <si>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</si>
  <si>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</si>
  <si>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</si>
  <si>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</si>
  <si>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</si>
  <si>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</si>
  <si>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</si>
  <si>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</si>
  <si>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</si>
  <si>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</si>
  <si>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</si>
  <si>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</si>
  <si>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</si>
  <si>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</si>
  <si>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</si>
  <si>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</si>
  <si>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</si>
  <si>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</si>
  <si>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</si>
  <si>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</si>
  <si>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</si>
  <si>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</si>
  <si>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</si>
  <si>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</si>
  <si>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</si>
  <si>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</si>
  <si>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</si>
  <si>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</si>
  <si>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</si>
  <si>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</si>
  <si>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</si>
  <si>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</si>
  <si>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</si>
  <si>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</si>
  <si>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</si>
  <si>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</si>
  <si>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</si>
  <si>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</si>
  <si>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</si>
  <si>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</si>
  <si>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</si>
  <si>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</si>
  <si>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</si>
  <si>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</si>
  <si>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</si>
  <si>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</si>
  <si>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</si>
  <si>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</si>
  <si>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</si>
  <si>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</si>
  <si>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</si>
  <si>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</si>
  <si>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</si>
  <si>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</si>
  <si>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</si>
  <si>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</si>
  <si>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</si>
  <si>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</si>
  <si>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</si>
  <si>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</si>
  <si>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</si>
  <si>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</si>
  <si>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</si>
  <si>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</si>
  <si>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</si>
  <si>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</si>
  <si>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</si>
  <si>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</si>
  <si>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</si>
  <si>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</si>
  <si>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</si>
  <si>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</si>
  <si>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</si>
  <si>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</si>
  <si>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</si>
  <si>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</si>
  <si>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</si>
  <si>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</si>
  <si>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</si>
  <si>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</si>
  <si>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</si>
  <si>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</si>
  <si>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</si>
  <si>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</si>
  <si>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</si>
  <si>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</si>
  <si>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</si>
  <si>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</si>
  <si>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</si>
  <si>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</si>
  <si>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</si>
  <si>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</si>
  <si>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</si>
  <si>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</si>
  <si>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</si>
  <si>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</si>
  <si>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</si>
  <si>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</si>
  <si>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</si>
  <si>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</si>
  <si>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</si>
  <si>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</si>
  <si>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</si>
  <si>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</si>
  <si>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</si>
  <si>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</si>
  <si>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</si>
  <si>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</si>
  <si>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</si>
  <si>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</si>
  <si>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</si>
  <si>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</si>
  <si>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</si>
  <si>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</si>
  <si>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</si>
  <si>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</si>
  <si>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</si>
  <si>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</si>
  <si>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</si>
  <si>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</si>
  <si>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</si>
  <si>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</si>
  <si>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</si>
  <si>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</si>
  <si>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</si>
  <si>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</si>
  <si>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</si>
  <si>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</si>
  <si>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</si>
  <si>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</si>
  <si>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</si>
  <si>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</si>
  <si>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</si>
  <si>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</si>
  <si>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</si>
  <si>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</si>
  <si>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</si>
  <si>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</si>
  <si>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</si>
  <si>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</si>
  <si>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</si>
  <si>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</si>
  <si>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</si>
  <si>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</si>
  <si>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</si>
  <si>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</si>
  <si>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</si>
  <si>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</si>
  <si>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</si>
  <si>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</si>
  <si>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</si>
  <si>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</si>
  <si>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</si>
  <si>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</si>
  <si>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</si>
  <si>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</si>
  <si>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</si>
  <si>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</si>
  <si>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</si>
  <si>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</si>
  <si>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</si>
  <si>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</si>
  <si>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</si>
  <si>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</si>
  <si>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</si>
  <si>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</si>
  <si>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</si>
  <si>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</si>
  <si>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</si>
  <si>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</si>
  <si>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</si>
  <si>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</si>
  <si>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</si>
  <si>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</si>
  <si>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</si>
  <si>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</si>
  <si>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</si>
  <si>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</si>
  <si>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</si>
  <si>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</si>
  <si>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</si>
  <si>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</si>
  <si>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</si>
  <si>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</si>
  <si>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</si>
  <si>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</si>
  <si>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</si>
  <si>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</si>
  <si>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</si>
  <si>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</si>
  <si>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</si>
  <si>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</si>
  <si>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</si>
  <si>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</si>
  <si>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</si>
  <si>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</si>
  <si>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</si>
  <si>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</si>
  <si>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</si>
  <si>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</si>
  <si>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</si>
  <si>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</si>
  <si>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</si>
  <si>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</si>
  <si>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</si>
  <si>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</si>
  <si>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</si>
  <si>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</si>
  <si>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</si>
  <si>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</si>
  <si>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</si>
  <si>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</si>
  <si>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</si>
  <si>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</si>
  <si>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</si>
  <si>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</si>
  <si>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</si>
  <si>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</si>
  <si>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</si>
  <si>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</si>
  <si>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</si>
  <si>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</si>
  <si>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</si>
  <si>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</si>
  <si>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</si>
  <si>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</si>
  <si>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</si>
  <si>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</si>
  <si>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</si>
  <si>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</si>
  <si>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</si>
  <si>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</si>
  <si>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</si>
  <si>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</si>
  <si>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</si>
  <si>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</si>
  <si>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</si>
  <si>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</si>
  <si>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</si>
  <si>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</si>
  <si>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</si>
  <si>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</si>
  <si>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</si>
  <si>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</si>
  <si>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</si>
  <si>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</si>
  <si>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</si>
  <si>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</si>
  <si>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</si>
  <si>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</si>
  <si>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</si>
  <si>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</si>
  <si>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</si>
  <si>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</si>
  <si>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</si>
  <si>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</si>
  <si>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</si>
  <si>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</si>
  <si>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</si>
  <si>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</si>
  <si>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</si>
  <si>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</si>
  <si>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</si>
  <si>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</si>
  <si>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</si>
  <si>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</si>
  <si>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</si>
  <si>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</si>
  <si>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</si>
  <si>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</si>
  <si>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</si>
  <si>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</si>
  <si>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</si>
  <si>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</si>
  <si>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</si>
  <si>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</si>
  <si>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</si>
  <si>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</si>
  <si>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</si>
  <si>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</si>
  <si>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</si>
  <si>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</si>
  <si>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</si>
  <si>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</si>
  <si>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</si>
  <si>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</si>
  <si>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</si>
  <si>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</si>
  <si>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</si>
  <si>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</si>
  <si>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</si>
  <si>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</si>
  <si>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</si>
  <si>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</si>
  <si>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</si>
  <si>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</si>
  <si>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</si>
  <si>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</si>
  <si>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</si>
  <si>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</si>
  <si>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</si>
  <si>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</si>
  <si>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</si>
  <si>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</si>
  <si>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</si>
  <si>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</si>
  <si>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</si>
  <si>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</si>
  <si>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</si>
  <si>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</si>
  <si>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</si>
  <si>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</si>
  <si>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</si>
  <si>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</si>
  <si>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</si>
  <si>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</si>
  <si>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</si>
  <si>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</si>
  <si>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</si>
  <si>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</si>
  <si>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</si>
  <si>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</si>
  <si>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</si>
  <si>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</si>
  <si>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</si>
  <si>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</si>
  <si>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</si>
  <si>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</si>
  <si>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</si>
  <si>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</si>
  <si>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</si>
  <si>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</si>
  <si>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</si>
  <si>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</si>
  <si>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</si>
  <si>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</si>
  <si>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</si>
  <si>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</si>
  <si>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</si>
  <si>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</si>
  <si>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</si>
  <si>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</si>
  <si>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</si>
  <si>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</si>
  <si>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</si>
  <si>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</si>
  <si>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</si>
  <si>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</si>
  <si>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</si>
  <si>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</si>
  <si>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</si>
  <si>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</si>
  <si>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</si>
  <si>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</si>
  <si>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</si>
  <si>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</si>
  <si>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</si>
  <si>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</si>
  <si>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</si>
  <si>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</si>
  <si>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</si>
  <si>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</si>
  <si>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</si>
  <si>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</si>
  <si>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</si>
  <si>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</si>
  <si>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</si>
  <si>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</si>
  <si>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</si>
  <si>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</si>
  <si>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</si>
  <si>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</si>
  <si>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</si>
  <si>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</si>
  <si>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</si>
  <si>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</si>
  <si>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</si>
  <si>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</si>
  <si>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</si>
  <si>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</si>
  <si>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</si>
  <si>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</si>
  <si>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</si>
  <si>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</si>
  <si>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</si>
  <si>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</si>
  <si>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</si>
  <si>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</si>
  <si>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</si>
  <si>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</si>
  <si>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</si>
  <si>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</si>
  <si>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</si>
  <si>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</si>
  <si>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</si>
  <si>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</si>
  <si>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</si>
  <si>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</si>
  <si>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</si>
  <si>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</si>
  <si>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</si>
  <si>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</si>
  <si>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</si>
  <si>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</si>
  <si>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</si>
  <si>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</si>
  <si>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</si>
  <si>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</si>
  <si>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</si>
  <si>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</si>
  <si>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</si>
  <si>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</si>
  <si>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</si>
  <si>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</si>
  <si>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</si>
  <si>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</si>
  <si>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</si>
  <si>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</si>
  <si>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</si>
  <si>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</si>
  <si>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</si>
  <si>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</si>
  <si>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</si>
  <si>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</si>
  <si>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</si>
  <si>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</si>
  <si>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</si>
  <si>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</si>
  <si>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</si>
  <si>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</si>
  <si>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</si>
  <si>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</si>
  <si>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</si>
  <si>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</si>
  <si>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</si>
  <si>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</si>
  <si>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</si>
  <si>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</si>
  <si>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</si>
  <si>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</si>
  <si>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</si>
  <si>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</si>
  <si>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</si>
  <si>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</si>
  <si>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</si>
  <si>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</si>
  <si>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</si>
  <si>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</si>
  <si>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</si>
  <si>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</si>
  <si>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</si>
  <si>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</si>
  <si>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</si>
  <si>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</si>
  <si>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</si>
  <si>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</si>
  <si>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</si>
  <si>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</si>
  <si>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</si>
  <si>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</si>
  <si>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</si>
  <si>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</si>
  <si>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</si>
  <si>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</si>
  <si>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</si>
  <si>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</si>
  <si>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</si>
  <si>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</si>
  <si>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</si>
  <si>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</si>
  <si>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</si>
  <si>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</si>
  <si>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</si>
  <si>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</si>
  <si>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</si>
  <si>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</si>
  <si>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</si>
  <si>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</si>
  <si>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</si>
  <si>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</si>
  <si>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</si>
  <si>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</si>
  <si>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</si>
  <si>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</si>
  <si>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</si>
  <si>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</si>
  <si>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</si>
  <si>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</si>
  <si>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</si>
  <si>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</si>
  <si>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</si>
  <si>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</si>
  <si>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</si>
  <si>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</si>
  <si>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</si>
  <si>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</si>
  <si>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</si>
  <si>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</si>
  <si>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</si>
  <si>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</si>
  <si>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</si>
  <si>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</si>
  <si>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</si>
  <si>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</si>
  <si>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</si>
  <si>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</si>
  <si>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</si>
  <si>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</si>
  <si>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</si>
  <si>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</si>
  <si>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</si>
  <si>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</si>
  <si>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</si>
  <si>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</si>
  <si>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</si>
  <si>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</si>
  <si>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</si>
  <si>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</si>
  <si>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</si>
  <si>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</si>
  <si>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</si>
  <si>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</si>
  <si>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</si>
  <si>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</si>
  <si>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</si>
  <si>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</si>
  <si>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</si>
  <si>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</si>
  <si>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</si>
  <si>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</si>
  <si>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</si>
  <si>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</si>
  <si>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</si>
  <si>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</si>
  <si>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</si>
  <si>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</si>
  <si>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</si>
  <si>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</si>
  <si>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</si>
  <si>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</si>
  <si>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</si>
  <si>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</si>
  <si>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</si>
  <si>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</si>
  <si>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</si>
  <si>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</si>
  <si>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</si>
  <si>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</si>
  <si>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</si>
  <si>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</si>
  <si>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</si>
  <si>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</si>
  <si>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</si>
  <si>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</si>
  <si>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</si>
  <si>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</si>
  <si>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</si>
  <si>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</si>
  <si>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</si>
  <si>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</si>
  <si>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</si>
  <si>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</si>
  <si>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</si>
  <si>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</si>
  <si>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</si>
  <si>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</si>
  <si>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</si>
  <si>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</si>
  <si>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</si>
  <si>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</si>
  <si>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</si>
  <si>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</si>
  <si>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</si>
  <si>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</si>
  <si>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</si>
  <si>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</si>
  <si>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</si>
  <si>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</si>
  <si>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</si>
  <si>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</si>
  <si>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</si>
  <si>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</si>
  <si>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</si>
  <si>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</si>
  <si>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</si>
  <si>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</si>
  <si>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</si>
  <si>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</si>
  <si>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</si>
  <si>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</si>
  <si>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</si>
  <si>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</si>
  <si>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</si>
  <si>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</si>
  <si>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</si>
  <si>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</si>
  <si>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</si>
  <si>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</si>
  <si>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</si>
  <si>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</si>
  <si>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</si>
  <si>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</si>
  <si>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</si>
  <si>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</si>
  <si>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</si>
  <si>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</si>
  <si>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</si>
  <si>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</si>
  <si>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</si>
  <si>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</si>
  <si>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</si>
  <si>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</si>
  <si>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</si>
  <si>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</si>
  <si>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</si>
  <si>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</si>
  <si>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</si>
  <si>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</si>
  <si>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</si>
  <si>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</si>
  <si>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</si>
  <si>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</si>
  <si>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</si>
  <si>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</si>
  <si>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</si>
  <si>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</si>
  <si>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</si>
  <si>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</si>
  <si>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</si>
  <si>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</si>
  <si>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</si>
  <si>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</si>
  <si>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</si>
  <si>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</si>
  <si>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</si>
  <si>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</si>
  <si>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</si>
  <si>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</si>
  <si>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</si>
  <si>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</si>
  <si>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</si>
  <si>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</si>
  <si>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</si>
  <si>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</si>
  <si>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</si>
  <si>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</si>
  <si>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</si>
  <si>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</si>
  <si>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</si>
  <si>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</si>
  <si>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</si>
  <si>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</si>
  <si>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</si>
  <si>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</si>
  <si>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</si>
  <si>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</si>
  <si>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</si>
  <si>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</si>
  <si>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</si>
  <si>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</si>
  <si>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</si>
  <si>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</si>
  <si>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</si>
  <si>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</si>
  <si>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</si>
  <si>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</si>
  <si>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</si>
  <si>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</si>
  <si>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</si>
  <si>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</si>
  <si>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</si>
  <si>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</si>
  <si>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</si>
  <si>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</si>
  <si>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</si>
  <si>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</si>
  <si>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</si>
  <si>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</si>
  <si>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</si>
  <si>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</si>
  <si>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</si>
  <si>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</si>
  <si>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</si>
  <si>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</si>
  <si>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</si>
  <si>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</si>
  <si>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</si>
  <si>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</si>
  <si>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</si>
  <si>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</si>
  <si>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</si>
  <si>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</si>
  <si>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</si>
  <si>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</si>
  <si>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</si>
  <si>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</si>
  <si>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</si>
  <si>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</si>
  <si>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</si>
  <si>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</si>
  <si>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</si>
  <si>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</si>
  <si>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</si>
  <si>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</si>
  <si>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</si>
  <si>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</si>
  <si>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</si>
  <si>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</si>
  <si>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</si>
  <si>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</si>
  <si>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</si>
  <si>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</si>
  <si>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</si>
  <si>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</si>
  <si>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</si>
  <si>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</si>
  <si>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</si>
  <si>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</si>
  <si>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</si>
  <si>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</si>
  <si>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</si>
  <si>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</si>
  <si>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</si>
  <si>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</si>
  <si>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</si>
  <si>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</si>
  <si>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</si>
  <si>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</si>
  <si>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</si>
  <si>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</si>
  <si>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</si>
  <si>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</si>
  <si>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</si>
  <si>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</si>
  <si>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</si>
  <si>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</si>
  <si>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</si>
  <si>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</si>
  <si>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</si>
  <si>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</si>
  <si>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</si>
  <si>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</si>
  <si>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</si>
  <si>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</si>
  <si>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</si>
  <si>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</si>
  <si>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</si>
  <si>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</si>
  <si>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</si>
  <si>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</si>
  <si>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</si>
  <si>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</si>
  <si>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</si>
  <si>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</si>
  <si>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</si>
  <si>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</si>
  <si>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</si>
  <si>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</si>
  <si>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</si>
  <si>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</si>
  <si>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</si>
  <si>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</si>
  <si>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</si>
  <si>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</si>
  <si>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</si>
  <si>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</si>
  <si>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</si>
  <si>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</si>
  <si>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</si>
  <si>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</si>
  <si>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</si>
  <si>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</si>
  <si>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</si>
  <si>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</si>
  <si>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</si>
  <si>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</si>
  <si>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</si>
  <si>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</si>
  <si>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</si>
  <si>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</si>
  <si>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</si>
  <si>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</si>
  <si>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</si>
  <si>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</si>
  <si>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</si>
  <si>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</si>
  <si>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</si>
  <si>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</si>
  <si>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</si>
  <si>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</si>
  <si>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</si>
  <si>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</si>
  <si>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</si>
  <si>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</si>
  <si>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</si>
  <si>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</si>
  <si>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</si>
  <si>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</si>
  <si>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</si>
  <si>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</si>
  <si>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</si>
  <si>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</si>
  <si>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</si>
  <si>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</si>
  <si>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</si>
  <si>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</si>
  <si>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</si>
  <si>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</si>
  <si>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</si>
  <si>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</si>
  <si>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</si>
  <si>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</si>
  <si>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</si>
  <si>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</si>
  <si>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</si>
  <si>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</si>
  <si>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</si>
  <si>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</si>
  <si>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</si>
  <si>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</si>
  <si>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</si>
  <si>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</si>
  <si>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</si>
  <si>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</si>
  <si>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</si>
  <si>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</si>
  <si>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</si>
  <si>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</si>
  <si>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</si>
  <si>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</si>
  <si>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</si>
  <si>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</si>
  <si>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</si>
  <si>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</si>
  <si>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</si>
  <si>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</si>
  <si>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</si>
  <si>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</si>
  <si>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</si>
  <si>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</si>
  <si>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</si>
  <si>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</si>
  <si>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</si>
  <si>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</si>
  <si>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</si>
  <si>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</si>
  <si>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</si>
  <si>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</si>
  <si>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</si>
  <si>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</si>
  <si>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</si>
  <si>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</si>
  <si>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</si>
  <si>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</si>
  <si>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</si>
  <si>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</si>
  <si>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</si>
  <si>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</si>
  <si>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</si>
  <si>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</si>
  <si>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</si>
  <si>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</si>
  <si>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</si>
  <si>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</si>
  <si>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</si>
  <si>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</si>
  <si>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</si>
  <si>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</si>
  <si>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</si>
  <si>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</si>
  <si>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</si>
  <si>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</si>
  <si>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</si>
  <si>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</si>
  <si>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</si>
  <si>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</si>
  <si>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</si>
  <si>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</si>
  <si>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</si>
  <si>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</si>
  <si>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</si>
  <si>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</si>
  <si>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</si>
  <si>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</si>
  <si>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</si>
  <si>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</si>
  <si>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</si>
  <si>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</si>
  <si>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</si>
  <si>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</si>
  <si>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</si>
  <si>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</si>
  <si>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</si>
  <si>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</si>
  <si>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</si>
  <si>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</si>
  <si>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</si>
  <si>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</si>
  <si>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</si>
  <si>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</si>
  <si>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</si>
  <si>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</si>
  <si>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</si>
  <si>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</si>
  <si>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</si>
  <si>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</si>
  <si>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</si>
  <si>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</si>
  <si>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</si>
  <si>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</si>
  <si>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</si>
  <si>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</si>
  <si>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</si>
  <si>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</si>
  <si>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</si>
  <si>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</si>
  <si>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</si>
  <si>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</si>
  <si>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</si>
  <si>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</si>
  <si>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</si>
  <si>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</si>
  <si>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</si>
  <si>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</si>
  <si>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</si>
  <si>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</si>
  <si>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</si>
  <si>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</si>
  <si>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</si>
  <si>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</si>
  <si>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</si>
  <si>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</si>
  <si>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</si>
  <si>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</si>
  <si>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</si>
  <si>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</si>
  <si>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</si>
  <si>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</si>
  <si>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</si>
  <si>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</si>
  <si>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</si>
  <si>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</si>
  <si>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</si>
  <si>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</si>
  <si>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</si>
  <si>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</si>
  <si>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</si>
  <si>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</si>
  <si>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</si>
  <si>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</si>
  <si>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</si>
  <si>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</si>
  <si>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</si>
  <si>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</si>
  <si>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</si>
  <si>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</si>
  <si>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</si>
  <si>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</si>
  <si>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</si>
  <si>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</si>
  <si>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</si>
  <si>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</si>
  <si>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</si>
  <si>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</si>
  <si>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</si>
  <si>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</si>
  <si>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</si>
  <si>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</si>
  <si>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</si>
  <si>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</si>
  <si>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</si>
  <si>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</si>
  <si>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</si>
  <si>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</si>
  <si>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</si>
  <si>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</si>
  <si>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</si>
  <si>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</si>
  <si>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</si>
  <si>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</si>
  <si>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</si>
  <si>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</si>
  <si>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</si>
  <si>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</si>
  <si>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</si>
  <si>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</si>
  <si>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</si>
  <si>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</si>
  <si>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</si>
  <si>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</si>
  <si>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</si>
  <si>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</si>
  <si>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</si>
  <si>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</si>
  <si>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</si>
  <si>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</si>
  <si>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</si>
  <si>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</si>
  <si>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</si>
  <si>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</si>
  <si>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</si>
  <si>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</si>
  <si>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</si>
  <si>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</si>
  <si>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</si>
  <si>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</si>
  <si>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</si>
  <si>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</si>
  <si>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</si>
  <si>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</si>
  <si>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</si>
  <si>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</si>
  <si>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</si>
  <si>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</si>
  <si>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</si>
  <si>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</si>
  <si>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</si>
  <si>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</si>
  <si>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</si>
  <si>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</si>
  <si>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</si>
  <si>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</si>
  <si>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</si>
  <si>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</si>
  <si>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</si>
  <si>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</si>
  <si>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</si>
  <si>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</si>
  <si>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</si>
  <si>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</si>
  <si>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</si>
  <si>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</si>
  <si>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</si>
  <si>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</si>
  <si>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</si>
  <si>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</si>
  <si>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</si>
  <si>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</si>
  <si>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</si>
  <si>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</si>
  <si>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</si>
  <si>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</si>
  <si>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</si>
  <si>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</si>
  <si>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</si>
  <si>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</si>
  <si>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</si>
  <si>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</si>
  <si>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</si>
  <si>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</si>
  <si>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</si>
  <si>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</si>
  <si>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</si>
  <si>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</si>
  <si>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</si>
  <si>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</si>
  <si>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</si>
  <si>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</si>
  <si>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</si>
  <si>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</si>
  <si>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</si>
  <si>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</si>
  <si>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</si>
  <si>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</si>
  <si>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</si>
  <si>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</si>
  <si>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</si>
  <si>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</si>
  <si>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</si>
  <si>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</si>
  <si>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</si>
  <si>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</si>
  <si>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</si>
  <si>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</si>
  <si>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</si>
  <si>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</si>
  <si>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</si>
  <si>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</si>
  <si>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</si>
  <si>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</si>
  <si>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</si>
  <si>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</si>
  <si>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</si>
  <si>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</si>
  <si>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</si>
  <si>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</si>
  <si>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</si>
  <si>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</si>
  <si>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</si>
  <si>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</si>
  <si>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</si>
  <si>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</si>
  <si>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</si>
  <si>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</si>
  <si>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</si>
  <si>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</si>
  <si>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</si>
  <si>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</si>
  <si>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</si>
  <si>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</si>
  <si>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</si>
  <si>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</si>
  <si>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</si>
  <si>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</si>
  <si>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</si>
  <si>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</si>
  <si>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</si>
  <si>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</si>
  <si>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</si>
  <si>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</si>
  <si>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</si>
  <si>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</si>
  <si>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</si>
  <si>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</si>
  <si>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</si>
  <si>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</si>
  <si>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</si>
  <si>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</si>
  <si>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</si>
  <si>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</si>
  <si>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</si>
  <si>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</si>
  <si>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</si>
  <si>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</si>
  <si>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</si>
  <si>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</si>
  <si>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</si>
  <si>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</si>
  <si>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</si>
  <si>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</si>
  <si>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</si>
  <si>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</si>
  <si>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</si>
  <si>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</si>
  <si>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</si>
  <si>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</si>
  <si>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</si>
  <si>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</si>
  <si>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</si>
  <si>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</si>
  <si>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</si>
  <si>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</si>
  <si>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</si>
  <si>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</si>
  <si>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</si>
  <si>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</si>
  <si>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</si>
  <si>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</si>
  <si>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</si>
  <si>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</si>
  <si>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</si>
  <si>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</si>
  <si>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</si>
  <si>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</si>
  <si>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</si>
  <si>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</si>
  <si>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</si>
  <si>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</si>
  <si>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</si>
  <si>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</si>
  <si>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</si>
  <si>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</si>
  <si>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</si>
  <si>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</si>
  <si>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</si>
  <si>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</si>
  <si>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</si>
  <si>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</si>
  <si>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</si>
  <si>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</si>
  <si>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</si>
  <si>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</si>
  <si>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</si>
  <si>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</si>
  <si>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</si>
  <si>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</si>
  <si>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</si>
  <si>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</si>
  <si>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</si>
  <si>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</si>
  <si>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</si>
  <si>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</si>
  <si>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</si>
  <si>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</si>
  <si>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</si>
  <si>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</si>
  <si>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</si>
  <si>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</si>
  <si>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</si>
  <si>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</si>
  <si>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</si>
  <si>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</si>
  <si>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</si>
  <si>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</si>
  <si>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</si>
  <si>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</si>
  <si>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</si>
  <si>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</si>
  <si>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</si>
  <si>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</si>
  <si>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</si>
  <si>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</si>
  <si>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</si>
  <si>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</si>
  <si>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</si>
  <si>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</si>
  <si>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</si>
  <si>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</si>
  <si>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</si>
  <si>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</si>
  <si>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</si>
  <si>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</si>
  <si>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</si>
  <si>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</si>
  <si>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</si>
  <si>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</si>
  <si>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</si>
  <si>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</si>
  <si>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</si>
  <si>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</si>
  <si>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</si>
  <si>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</si>
  <si>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</si>
  <si>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</si>
  <si>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</si>
  <si>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</si>
  <si>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</si>
  <si>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</si>
  <si>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</si>
  <si>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</si>
  <si>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</si>
  <si>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</si>
  <si>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</si>
  <si>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</si>
  <si>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</si>
  <si>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</si>
  <si>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</si>
  <si>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</si>
  <si>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</si>
  <si>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</si>
  <si>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</si>
  <si>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</si>
  <si>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</si>
  <si>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</si>
  <si>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</si>
  <si>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</si>
  <si>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</si>
  <si>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</si>
  <si>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</si>
  <si>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</si>
  <si>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</si>
  <si>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</si>
  <si>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</si>
  <si>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</si>
  <si>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</si>
  <si>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</si>
  <si>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</si>
  <si>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</si>
  <si>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</si>
  <si>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</si>
  <si>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</si>
  <si>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</si>
  <si>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</si>
  <si>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</si>
  <si>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</si>
  <si>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</si>
  <si>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</si>
  <si>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</si>
  <si>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</si>
  <si>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</si>
  <si>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</si>
  <si>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</si>
  <si>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</si>
  <si>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</si>
  <si>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</si>
  <si>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</si>
  <si>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</si>
  <si>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</si>
  <si>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</si>
  <si>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</si>
  <si>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</si>
  <si>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</si>
  <si>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</si>
  <si>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</si>
  <si>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</si>
  <si>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</si>
  <si>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</si>
  <si>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</si>
  <si>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</si>
  <si>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</si>
  <si>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</si>
  <si>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</si>
  <si>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</si>
  <si>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</si>
  <si>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</si>
  <si>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</si>
  <si>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</si>
  <si>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</si>
  <si>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</si>
  <si>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</si>
  <si>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</si>
  <si>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</si>
  <si>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</si>
  <si>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</si>
  <si>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</si>
  <si>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</si>
  <si>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</si>
  <si>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</si>
  <si>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</si>
  <si>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</si>
  <si>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</si>
  <si>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</si>
  <si>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</si>
  <si>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</si>
  <si>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</si>
  <si>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</si>
  <si>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</si>
  <si>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</si>
  <si>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</si>
  <si>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</si>
  <si>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</si>
  <si>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</si>
  <si>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</si>
  <si>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</si>
  <si>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</si>
  <si>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</si>
  <si>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</si>
  <si>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</si>
  <si>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</si>
  <si>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</si>
  <si>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</si>
  <si>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</si>
  <si>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</si>
  <si>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</si>
  <si>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</si>
  <si>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</si>
  <si>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</si>
  <si>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</si>
  <si>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</si>
  <si>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</si>
  <si>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</si>
  <si>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</si>
  <si>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</si>
  <si>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</si>
  <si>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</si>
  <si>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</si>
  <si>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</si>
  <si>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</si>
  <si>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</si>
  <si>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</si>
  <si>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</si>
  <si>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</si>
  <si>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</si>
  <si>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</si>
  <si>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</si>
  <si>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</si>
  <si>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</si>
  <si>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</si>
  <si>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</si>
  <si>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</si>
  <si>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</si>
  <si>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</si>
  <si>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</si>
  <si>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</si>
  <si>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</si>
  <si>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</si>
  <si>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</si>
  <si>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</si>
  <si>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</si>
  <si>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</si>
  <si>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</si>
  <si>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</si>
  <si>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</si>
  <si>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</si>
  <si>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</si>
  <si>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</si>
  <si>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</si>
  <si>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</si>
  <si>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</si>
  <si>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</si>
  <si>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</si>
  <si>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</si>
  <si>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</si>
  <si>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</si>
  <si>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</si>
  <si>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</si>
  <si>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</si>
  <si>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</si>
  <si>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</si>
  <si>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</si>
  <si>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</si>
  <si>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</si>
  <si>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</si>
  <si>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</si>
  <si>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</si>
  <si>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</si>
  <si>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</si>
  <si>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</si>
  <si>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</si>
  <si>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</si>
  <si>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</si>
  <si>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</si>
  <si>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</si>
  <si>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</si>
  <si>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</si>
  <si>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</si>
  <si>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</si>
  <si>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</si>
  <si>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</si>
  <si>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</si>
  <si>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</si>
  <si>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</si>
  <si>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</si>
  <si>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</si>
  <si>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</si>
  <si>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</si>
  <si>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</si>
  <si>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</si>
  <si>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</si>
  <si>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</si>
  <si>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</si>
  <si>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</si>
  <si>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</si>
  <si>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</si>
  <si>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</si>
  <si>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</si>
  <si>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</si>
  <si>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</si>
  <si>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</si>
  <si>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</si>
  <si>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</si>
  <si>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</si>
  <si>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</si>
  <si>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</si>
  <si>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</si>
  <si>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</si>
  <si>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</si>
  <si>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</si>
  <si>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</si>
  <si>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</si>
  <si>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</si>
  <si>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</si>
  <si>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</si>
  <si>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</si>
  <si>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</si>
  <si>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</si>
  <si>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</si>
  <si>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</si>
  <si>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</si>
  <si>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</si>
  <si>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</si>
  <si>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</si>
  <si>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</si>
  <si>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</si>
  <si>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</si>
  <si>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</si>
  <si>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</si>
  <si>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</si>
  <si>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</si>
  <si>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</si>
  <si>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</si>
  <si>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</si>
  <si>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</si>
  <si>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</si>
  <si>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</si>
  <si>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</si>
  <si>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</si>
  <si>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</si>
  <si>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</si>
  <si>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</si>
  <si>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</si>
  <si>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</si>
  <si>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</si>
  <si>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</si>
  <si>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</si>
  <si>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</si>
  <si>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</si>
  <si>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</si>
  <si>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</si>
  <si>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</si>
  <si>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</si>
  <si>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</si>
  <si>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</si>
  <si>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</si>
  <si>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</si>
  <si>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</si>
  <si>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</si>
  <si>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</si>
  <si>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</si>
  <si>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</si>
  <si>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</si>
  <si>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</si>
  <si>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</si>
  <si>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</si>
  <si>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</si>
  <si>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</si>
  <si>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</si>
  <si>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</si>
  <si>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</si>
  <si>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</si>
  <si>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</si>
  <si>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</si>
  <si>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</si>
  <si>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</si>
  <si>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</si>
  <si>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</si>
  <si>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</si>
  <si>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</si>
  <si>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</si>
  <si>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</si>
  <si>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</si>
  <si>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</si>
  <si>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</si>
  <si>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</si>
  <si>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</si>
  <si>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</si>
  <si>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</si>
  <si>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</si>
  <si>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</si>
  <si>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</si>
  <si>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</si>
  <si>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</si>
  <si>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</si>
  <si>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</si>
  <si>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</si>
  <si>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</si>
  <si>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</si>
  <si>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</si>
  <si>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</si>
  <si>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</si>
  <si>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</si>
  <si>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</si>
  <si>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</si>
  <si>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</si>
  <si>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</si>
  <si>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</si>
  <si>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</si>
  <si>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</si>
  <si>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</si>
  <si>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</si>
  <si>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</si>
  <si>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</si>
  <si>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</si>
  <si>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</si>
  <si>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</si>
  <si>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</si>
  <si>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</si>
  <si>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</si>
  <si>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</si>
  <si>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</si>
  <si>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</si>
  <si>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</si>
  <si>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</si>
  <si>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</si>
  <si>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</si>
  <si>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</si>
  <si>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</si>
  <si>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</si>
  <si>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</si>
  <si>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</si>
  <si>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</si>
  <si>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</si>
  <si>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</si>
  <si>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</si>
  <si>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</si>
  <si>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</si>
  <si>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</si>
  <si>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</si>
  <si>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</si>
  <si>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</si>
  <si>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</si>
  <si>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</si>
  <si>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</si>
  <si>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</si>
  <si>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</si>
  <si>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</si>
  <si>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</si>
  <si>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</si>
  <si>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</si>
  <si>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</si>
  <si>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</si>
  <si>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</si>
  <si>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</si>
  <si>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</si>
  <si>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</si>
  <si>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</si>
  <si>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</si>
  <si>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</si>
  <si>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</si>
  <si>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</si>
  <si>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</si>
  <si>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</si>
  <si>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</si>
  <si>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</si>
  <si>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</si>
  <si>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</si>
  <si>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</si>
  <si>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</si>
  <si>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</si>
  <si>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</si>
  <si>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</si>
  <si>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</si>
  <si>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</si>
  <si>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</si>
  <si>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</si>
  <si>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</si>
  <si>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</si>
  <si>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</si>
  <si>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</si>
  <si>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</si>
  <si>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</si>
  <si>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</si>
  <si>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</si>
  <si>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</si>
  <si>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</si>
  <si>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</si>
  <si>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</si>
  <si>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</si>
  <si>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</si>
  <si>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</si>
  <si>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</si>
  <si>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</si>
  <si>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</si>
  <si>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</si>
  <si>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</si>
  <si>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</si>
  <si>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</si>
  <si>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</si>
  <si>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</si>
  <si>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</si>
  <si>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</si>
  <si>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</si>
  <si>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</si>
  <si>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</si>
  <si>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</si>
  <si>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</si>
  <si>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</si>
  <si>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</si>
  <si>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</si>
  <si>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</si>
  <si>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</si>
  <si>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</si>
  <si>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</si>
  <si>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</si>
  <si>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</si>
  <si>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</si>
  <si>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</si>
  <si>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</si>
  <si>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</si>
  <si>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</si>
  <si>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</si>
  <si>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</si>
  <si>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</si>
  <si>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</si>
  <si>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</si>
  <si>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</si>
  <si>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</si>
  <si>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</si>
  <si>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</si>
  <si>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</si>
  <si>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</si>
  <si>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</si>
  <si>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</si>
  <si>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</si>
  <si>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</si>
  <si>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</si>
  <si>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</si>
  <si>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</si>
  <si>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</si>
  <si>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</si>
  <si>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</si>
  <si>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</si>
  <si>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</si>
  <si>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</si>
  <si>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</si>
  <si>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</si>
  <si>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</si>
  <si>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</si>
  <si>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</si>
  <si>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</si>
  <si>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</si>
  <si>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</si>
  <si>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</si>
  <si>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</si>
  <si>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</si>
  <si>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</si>
  <si>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</si>
  <si>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</si>
  <si>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</si>
  <si>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</si>
  <si>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</si>
  <si>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</si>
  <si>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</si>
  <si>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</si>
  <si>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</si>
  <si>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</si>
  <si>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</si>
  <si>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</si>
  <si>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</si>
  <si>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</si>
  <si>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</si>
  <si>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</si>
  <si>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</si>
  <si>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</si>
  <si>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</si>
  <si>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</si>
  <si>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</si>
  <si>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</si>
  <si>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</si>
  <si>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</si>
  <si>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</si>
  <si>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</si>
  <si>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</si>
  <si>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</si>
  <si>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</si>
  <si>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</si>
  <si>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</si>
  <si>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</si>
  <si>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</si>
  <si>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</si>
  <si>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</si>
  <si>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</si>
  <si>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</si>
  <si>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</si>
  <si>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</si>
  <si>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</si>
  <si>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</si>
  <si>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</si>
  <si>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</si>
  <si>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</si>
  <si>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</si>
  <si>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</si>
  <si>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</si>
  <si>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</si>
  <si>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</si>
  <si>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</si>
  <si>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</si>
  <si>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</si>
  <si>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</si>
  <si>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</si>
  <si>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</si>
  <si>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</si>
  <si>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</si>
  <si>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</si>
  <si>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</si>
  <si>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</si>
  <si>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</si>
  <si>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</si>
  <si>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</si>
  <si>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</si>
  <si>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</si>
  <si>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</si>
  <si>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</si>
  <si>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</si>
  <si>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</si>
  <si>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</si>
  <si>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</si>
  <si>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</si>
  <si>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</si>
  <si>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</si>
  <si>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</si>
  <si>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</si>
  <si>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</si>
  <si>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</si>
  <si>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</si>
  <si>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</si>
  <si>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</si>
  <si>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</si>
  <si>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</si>
  <si>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</si>
  <si>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</si>
  <si>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</si>
  <si>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</si>
  <si>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</si>
  <si>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</si>
  <si>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</si>
  <si>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</si>
  <si>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</si>
  <si>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</si>
  <si>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</si>
  <si>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</si>
  <si>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</si>
  <si>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</si>
  <si>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</si>
  <si>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</si>
  <si>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</si>
  <si>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</si>
  <si>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</si>
  <si>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</si>
  <si>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</si>
  <si>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</si>
  <si>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</si>
  <si>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</si>
  <si>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</si>
  <si>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</si>
  <si>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</si>
  <si>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</si>
  <si>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</si>
  <si>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</si>
  <si>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</si>
  <si>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</si>
  <si>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</si>
  <si>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</si>
  <si>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</si>
  <si>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</si>
  <si>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</si>
  <si>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</si>
  <si>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</si>
  <si>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</si>
  <si>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</si>
  <si>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</si>
  <si>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</si>
  <si>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</si>
  <si>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</si>
  <si>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</si>
  <si>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</si>
  <si>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</si>
  <si>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</si>
  <si>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</si>
  <si>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</si>
  <si>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</si>
  <si>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</si>
  <si>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</si>
  <si>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</si>
  <si>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</si>
  <si>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</si>
  <si>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</si>
  <si>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</si>
  <si>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</si>
  <si>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</si>
  <si>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</si>
  <si>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</si>
  <si>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</si>
  <si>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</si>
  <si>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</si>
  <si>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</si>
  <si>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</si>
  <si>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</si>
  <si>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</si>
  <si>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</si>
  <si>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</si>
  <si>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</si>
  <si>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</si>
  <si>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</si>
  <si>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</si>
  <si>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</si>
  <si>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</si>
  <si>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</si>
  <si>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</si>
  <si>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</si>
  <si>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</si>
  <si>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</si>
  <si>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</si>
  <si>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</si>
  <si>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</si>
  <si>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</si>
  <si>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</si>
  <si>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</si>
  <si>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</si>
  <si>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</si>
  <si>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</si>
  <si>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</si>
  <si>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</si>
  <si>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</si>
  <si>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</si>
  <si>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</si>
  <si>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</si>
  <si>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</si>
  <si>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</si>
  <si>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</si>
  <si>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</si>
  <si>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</si>
  <si>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</si>
  <si>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</si>
  <si>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</si>
  <si>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</si>
  <si>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</si>
  <si>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</si>
  <si>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</si>
  <si>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</si>
  <si>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</si>
  <si>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</si>
  <si>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</si>
  <si>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</si>
  <si>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</si>
  <si>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</si>
  <si>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</si>
  <si>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</si>
  <si>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</si>
  <si>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</si>
  <si>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</si>
  <si>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</si>
  <si>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</si>
  <si>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</si>
  <si>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</si>
  <si>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</si>
  <si>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</si>
  <si>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</si>
  <si>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</si>
  <si>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</si>
  <si>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</si>
  <si>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</si>
  <si>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</si>
  <si>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</si>
  <si>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</si>
  <si>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</si>
  <si>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</si>
  <si>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</si>
  <si>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</si>
  <si>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</si>
  <si>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</si>
  <si>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</si>
  <si>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</si>
  <si>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</si>
  <si>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</si>
  <si>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</si>
  <si>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</si>
  <si>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</si>
  <si>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</si>
  <si>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</si>
  <si>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</si>
  <si>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</si>
  <si>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</si>
  <si>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</si>
  <si>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</si>
  <si>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</si>
  <si>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</si>
  <si>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</si>
  <si>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</si>
  <si>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</si>
  <si>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</si>
  <si>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</si>
  <si>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</si>
  <si>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</si>
  <si>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</si>
  <si>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</si>
  <si>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</si>
  <si>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</si>
  <si>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</si>
  <si>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</si>
  <si>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</si>
  <si>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</si>
  <si>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</si>
  <si>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</si>
  <si>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</si>
  <si>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</si>
  <si>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</si>
  <si>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</si>
  <si>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</si>
  <si>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</si>
  <si>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</si>
  <si>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</si>
  <si>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</si>
  <si>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</si>
  <si>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</si>
  <si>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</si>
  <si>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</si>
  <si>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</si>
  <si>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</si>
  <si>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</si>
  <si>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</si>
  <si>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</si>
  <si>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</si>
  <si>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</si>
  <si>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</si>
  <si>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</si>
  <si>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</si>
  <si>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</si>
  <si>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</si>
  <si>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</si>
  <si>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</si>
  <si>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</si>
  <si>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</si>
  <si>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</si>
  <si>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</si>
  <si>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</si>
  <si>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</si>
  <si>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</si>
  <si>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</si>
  <si>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</si>
  <si>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</si>
  <si>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</si>
  <si>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</si>
  <si>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</si>
  <si>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</si>
  <si>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</si>
  <si>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</si>
  <si>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</si>
  <si>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</si>
  <si>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</si>
  <si>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</si>
  <si>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</si>
  <si>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</si>
  <si>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</si>
  <si>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</si>
  <si>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</si>
  <si>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</si>
  <si>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</si>
  <si>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</si>
  <si>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</si>
  <si>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</si>
  <si>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</si>
  <si>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</si>
  <si>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</si>
  <si>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</si>
  <si>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</si>
  <si>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</si>
  <si>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</si>
  <si>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</si>
  <si>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</si>
  <si>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</si>
  <si>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</si>
  <si>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</si>
  <si>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</si>
  <si>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</si>
  <si>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</si>
  <si>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</si>
  <si>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</si>
  <si>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</si>
  <si>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</si>
  <si>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</si>
  <si>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</si>
  <si>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</si>
  <si>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</si>
  <si>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</si>
  <si>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</si>
  <si>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</si>
  <si>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</si>
  <si>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</si>
  <si>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</si>
  <si>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</si>
  <si>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</si>
  <si>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</si>
  <si>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</si>
  <si>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</si>
  <si>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</si>
  <si>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</si>
  <si>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</si>
  <si>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</si>
  <si>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</si>
  <si>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</si>
  <si>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</si>
  <si>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</si>
  <si>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</si>
  <si>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</si>
  <si>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</si>
  <si>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</si>
  <si>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</si>
  <si>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</si>
  <si>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</si>
  <si>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</si>
  <si>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</si>
  <si>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</si>
  <si>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</si>
  <si>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</si>
  <si>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</si>
  <si>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</si>
  <si>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</si>
  <si>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</si>
  <si>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</si>
  <si>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</si>
  <si>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</si>
  <si>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</si>
  <si>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</si>
  <si>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</si>
  <si>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</si>
  <si>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</si>
  <si>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</si>
  <si>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</si>
  <si>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</si>
  <si>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</si>
  <si>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</si>
  <si>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</si>
  <si>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</si>
  <si>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</si>
  <si>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</si>
  <si>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</si>
  <si>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</si>
  <si>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</si>
  <si>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</si>
  <si>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</si>
  <si>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</si>
  <si>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</si>
  <si>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</si>
  <si>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</si>
  <si>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</si>
  <si>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</si>
  <si>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</si>
  <si>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</si>
  <si>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</si>
  <si>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</si>
  <si>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</si>
  <si>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</si>
  <si>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</si>
  <si>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</si>
  <si>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</si>
  <si>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</si>
  <si>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</si>
  <si>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</si>
  <si>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</si>
  <si>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</si>
  <si>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</si>
  <si>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</si>
  <si>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</si>
  <si>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</si>
  <si>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</si>
  <si>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</si>
  <si>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</si>
  <si>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</si>
  <si>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</si>
  <si>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</si>
  <si>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</si>
  <si>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</si>
  <si>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</si>
  <si>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</si>
  <si>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</si>
  <si>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</si>
  <si>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</si>
  <si>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</si>
  <si>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</si>
  <si>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</si>
  <si>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</si>
  <si>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</si>
  <si>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</si>
  <si>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</si>
  <si>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</si>
  <si>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</si>
  <si>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</si>
  <si>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</si>
  <si>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</si>
  <si>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</si>
  <si>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</si>
  <si>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</si>
  <si>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</si>
  <si>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</si>
  <si>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</si>
  <si>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</si>
  <si>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</si>
  <si>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</si>
  <si>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</si>
  <si>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</si>
  <si>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</si>
  <si>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</si>
  <si>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</si>
  <si>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</si>
  <si>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</si>
  <si>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</si>
  <si>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</si>
  <si>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</si>
  <si>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</si>
  <si>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</si>
  <si>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</si>
  <si>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</si>
  <si>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</si>
  <si>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</si>
  <si>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</si>
  <si>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</si>
  <si>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</si>
  <si>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</si>
  <si>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</si>
  <si>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</si>
  <si>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</si>
  <si>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</si>
  <si>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</si>
  <si>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</si>
  <si>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</si>
  <si>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</si>
  <si>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</si>
  <si>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</si>
  <si>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</si>
  <si>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</si>
  <si>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</si>
  <si>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</si>
  <si>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</si>
  <si>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</si>
  <si>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</si>
  <si>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</si>
  <si>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</si>
  <si>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</si>
  <si>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</si>
  <si>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</si>
  <si>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</si>
  <si>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</si>
  <si>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</si>
  <si>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</si>
  <si>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</si>
  <si>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</si>
  <si>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</si>
  <si>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</si>
  <si>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</si>
  <si>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</si>
  <si>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</si>
  <si>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</si>
  <si>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</si>
  <si>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</si>
  <si>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</si>
  <si>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</si>
  <si>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</si>
  <si>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</si>
  <si>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</si>
  <si>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</si>
  <si>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</si>
  <si>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</si>
  <si>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</si>
  <si>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</si>
  <si>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</si>
  <si>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</si>
  <si>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</si>
  <si>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</si>
  <si>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</si>
  <si>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</si>
  <si>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</si>
  <si>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</si>
  <si>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</si>
  <si>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</si>
  <si>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</si>
  <si>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</si>
  <si>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</si>
  <si>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</si>
  <si>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</si>
  <si>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</si>
  <si>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</si>
  <si>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</si>
  <si>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</si>
  <si>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</si>
  <si>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</si>
  <si>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</si>
  <si>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</si>
  <si>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</si>
  <si>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</si>
  <si>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</si>
  <si>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</si>
  <si>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</si>
  <si>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</si>
  <si>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</si>
  <si>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</si>
  <si>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</si>
  <si>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</si>
  <si>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</si>
  <si>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</si>
  <si>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</si>
  <si>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</si>
  <si>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</si>
  <si>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</si>
  <si>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</si>
  <si>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</si>
  <si>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</si>
  <si>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</si>
  <si>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</si>
  <si>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</si>
  <si>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</si>
  <si>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</si>
  <si>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</si>
  <si>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</si>
  <si>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</si>
  <si>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</si>
  <si>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</si>
  <si>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</si>
  <si>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</si>
  <si>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</si>
  <si>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</si>
  <si>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</si>
  <si>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</si>
  <si>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</si>
  <si>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</si>
  <si>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</si>
  <si>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</si>
  <si>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</si>
  <si>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</si>
  <si>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</si>
  <si>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</si>
  <si>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</si>
  <si>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</si>
  <si>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</si>
  <si>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</si>
  <si>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</si>
  <si>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</si>
  <si>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</si>
  <si>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</si>
  <si>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</si>
  <si>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</si>
  <si>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</si>
  <si>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</si>
  <si>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</si>
  <si>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</si>
  <si>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</si>
  <si>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</si>
  <si>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</si>
  <si>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</si>
  <si>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</si>
  <si>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</si>
  <si>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</si>
  <si>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</si>
  <si>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</si>
  <si>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</si>
  <si>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</si>
  <si>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</si>
  <si>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</si>
  <si>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</si>
  <si>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</si>
  <si>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</si>
  <si>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</si>
  <si>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</si>
  <si>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</si>
  <si>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</si>
  <si>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</si>
  <si>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</si>
  <si>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</si>
  <si>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</si>
  <si>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</si>
  <si>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</si>
  <si>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</si>
  <si>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</si>
  <si>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</si>
  <si>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</si>
  <si>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</si>
  <si>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</si>
  <si>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</si>
  <si>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</si>
  <si>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</si>
  <si>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</si>
  <si>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</si>
  <si>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</si>
  <si>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</si>
  <si>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</si>
  <si>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</si>
  <si>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</si>
  <si>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</si>
  <si>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</si>
  <si>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</si>
  <si>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</si>
  <si>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</si>
  <si>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</si>
  <si>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</si>
  <si>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</si>
  <si>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</si>
  <si>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</si>
  <si>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</si>
  <si>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</si>
  <si>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</si>
  <si>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</si>
  <si>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</si>
  <si>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</si>
  <si>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</si>
  <si>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</si>
  <si>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</si>
  <si>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</si>
  <si>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</si>
  <si>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</si>
  <si>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</si>
  <si>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</si>
  <si>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</si>
  <si>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</si>
  <si>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</si>
  <si>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</si>
  <si>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</si>
  <si>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</si>
  <si>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</si>
  <si>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</si>
  <si>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</si>
  <si>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</si>
  <si>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</si>
  <si>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</si>
  <si>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</si>
  <si>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</si>
  <si>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</si>
  <si>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</si>
  <si>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</si>
  <si>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</si>
  <si>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</si>
  <si>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</si>
  <si>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</si>
  <si>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</si>
  <si>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</si>
  <si>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</si>
  <si>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</si>
  <si>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</si>
  <si>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</si>
  <si>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</si>
  <si>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</si>
  <si>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</si>
  <si>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</si>
  <si>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</si>
  <si>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</si>
  <si>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</si>
  <si>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</si>
  <si>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</si>
  <si>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</si>
  <si>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</si>
  <si>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</si>
  <si>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</si>
  <si>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</si>
  <si>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</si>
  <si>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</si>
  <si>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</si>
  <si>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</si>
  <si>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</si>
  <si>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</si>
  <si>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</si>
  <si>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</si>
  <si>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</si>
  <si>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</si>
  <si>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</si>
  <si>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</si>
  <si>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</si>
  <si>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</si>
  <si>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</si>
  <si>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</si>
  <si>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</si>
  <si>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</si>
  <si>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</si>
  <si>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</si>
  <si>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</si>
  <si>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</si>
  <si>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</si>
  <si>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</si>
  <si>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</si>
  <si>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</si>
  <si>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</si>
  <si>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</si>
  <si>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</si>
  <si>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</si>
  <si>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</si>
  <si>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</si>
  <si>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</si>
  <si>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</si>
  <si>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</si>
  <si>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</si>
  <si>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</si>
  <si>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</si>
  <si>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</si>
  <si>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</si>
  <si>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</si>
  <si>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</si>
  <si>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</si>
  <si>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</si>
  <si>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</si>
  <si>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</si>
  <si>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</si>
  <si>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</si>
  <si>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</si>
  <si>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</si>
  <si>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</si>
  <si>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</si>
  <si>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</si>
  <si>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</si>
  <si>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</si>
  <si>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</si>
  <si>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</si>
  <si>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</si>
  <si>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</si>
  <si>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</si>
  <si>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</si>
  <si>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</si>
  <si>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</si>
  <si>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</si>
  <si>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</si>
  <si>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</si>
  <si>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</si>
  <si>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</si>
  <si>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</si>
  <si>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</si>
  <si>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</si>
  <si>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</si>
  <si>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</si>
  <si>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</si>
  <si>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</si>
  <si>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</si>
  <si>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</si>
  <si>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</si>
  <si>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</si>
  <si>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</si>
  <si>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</si>
  <si>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</si>
  <si>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</si>
  <si>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</si>
  <si>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</si>
  <si>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</si>
  <si>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</si>
  <si>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</si>
  <si>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</si>
  <si>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</si>
  <si>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</si>
  <si>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</si>
  <si>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</si>
  <si>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</si>
  <si>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</si>
  <si>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</si>
  <si>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</si>
  <si>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</si>
  <si>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</si>
  <si>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</si>
  <si>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</si>
  <si>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</si>
  <si>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</si>
  <si>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</si>
  <si>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</si>
  <si>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</si>
  <si>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</si>
  <si>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</si>
  <si>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</si>
  <si>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</si>
  <si>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</si>
  <si>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</si>
  <si>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</si>
  <si>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</si>
  <si>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</si>
  <si>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</si>
  <si>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</si>
  <si>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</si>
  <si>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</si>
  <si>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</si>
  <si>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</si>
  <si>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</si>
  <si>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</si>
  <si>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</si>
  <si>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</si>
  <si>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</si>
  <si>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</si>
  <si>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</si>
  <si>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</si>
  <si>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</si>
  <si>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</si>
  <si>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</si>
  <si>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</si>
  <si>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</si>
  <si>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</si>
  <si>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</si>
  <si>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</si>
  <si>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</si>
  <si>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</si>
  <si>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</si>
  <si>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</si>
  <si>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</si>
  <si>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</si>
  <si>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</si>
  <si>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</si>
  <si>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</si>
  <si>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</si>
  <si>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</si>
  <si>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</si>
  <si>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</si>
  <si>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</si>
  <si>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</si>
  <si>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</si>
  <si>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</si>
  <si>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</si>
  <si>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</si>
  <si>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</si>
  <si>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</si>
  <si>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</si>
  <si>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</si>
  <si>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</si>
  <si>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</si>
  <si>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</si>
  <si>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</si>
  <si>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</si>
  <si>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</si>
  <si>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</si>
  <si>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</si>
  <si>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</si>
  <si>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</si>
  <si>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</si>
  <si>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</si>
  <si>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</si>
  <si>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</si>
  <si>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</si>
  <si>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</si>
  <si>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</si>
  <si>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</si>
  <si>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</si>
  <si>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</si>
  <si>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</si>
  <si>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</si>
  <si>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</si>
  <si>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</si>
  <si>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</si>
  <si>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</si>
  <si>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</si>
  <si>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</si>
  <si>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</si>
  <si>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</si>
  <si>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</si>
  <si>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</si>
  <si>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</si>
  <si>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</si>
  <si>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</si>
  <si>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</si>
  <si>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</si>
  <si>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</si>
  <si>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</si>
  <si>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</si>
  <si>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</si>
  <si>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</si>
  <si>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</si>
  <si>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</si>
  <si>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</si>
  <si>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</si>
  <si>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</si>
  <si>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</si>
  <si>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</si>
  <si>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</si>
  <si>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</si>
  <si>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</si>
  <si>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</si>
  <si>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</si>
  <si>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</si>
  <si>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</si>
  <si>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</si>
  <si>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</si>
  <si>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</si>
  <si>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</si>
  <si>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</si>
  <si>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</si>
  <si>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</si>
  <si>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</si>
  <si>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</si>
  <si>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</si>
  <si>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</si>
  <si>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</si>
  <si>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</si>
  <si>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</si>
  <si>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</si>
  <si>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</si>
  <si>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</si>
  <si>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</si>
  <si>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</si>
  <si>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</si>
  <si>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</si>
  <si>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</si>
  <si>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</si>
  <si>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</si>
  <si>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</si>
  <si>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</si>
  <si>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</si>
  <si>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</si>
  <si>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</si>
  <si>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</si>
  <si>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</si>
  <si>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</si>
  <si>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</si>
  <si>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</si>
  <si>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</si>
  <si>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</si>
  <si>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</si>
  <si>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</si>
  <si>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</si>
  <si>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</si>
  <si>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</si>
  <si>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</si>
  <si>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</si>
  <si>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</si>
  <si>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</si>
  <si>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</si>
  <si>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</si>
  <si>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</si>
  <si>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</si>
  <si>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</si>
  <si>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</si>
  <si>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</si>
  <si>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</si>
  <si>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</si>
  <si>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</si>
  <si>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</si>
  <si>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</si>
  <si>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</si>
  <si>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</si>
  <si>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</si>
  <si>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</si>
  <si>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</si>
  <si>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</si>
  <si>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</si>
  <si>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</si>
  <si>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</si>
  <si>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</si>
  <si>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</si>
  <si>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</si>
  <si>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</si>
  <si>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</si>
  <si>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</si>
  <si>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</si>
  <si>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</si>
  <si>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</si>
  <si>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</si>
  <si>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</si>
  <si>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</si>
  <si>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</si>
  <si>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</si>
  <si>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</si>
  <si>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</si>
  <si>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</si>
  <si>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</si>
  <si>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</si>
  <si>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</si>
  <si>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</si>
  <si>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</si>
  <si>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</si>
  <si>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</si>
  <si>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</si>
  <si>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</si>
  <si>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</si>
  <si>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</si>
  <si>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</si>
  <si>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</si>
  <si>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</si>
  <si>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</si>
  <si>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</si>
  <si>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</si>
  <si>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</si>
  <si>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</si>
  <si>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</si>
  <si>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</si>
  <si>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</si>
  <si>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</si>
  <si>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</si>
  <si>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</si>
  <si>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</si>
  <si>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</si>
  <si>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</si>
  <si>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</si>
  <si>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</si>
  <si>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</si>
  <si>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</si>
  <si>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</si>
  <si>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</si>
  <si>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</si>
  <si>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</si>
  <si>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</si>
  <si>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</si>
  <si>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</si>
  <si>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</si>
  <si>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</si>
  <si>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</si>
  <si>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</si>
  <si>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</si>
  <si>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</si>
  <si>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</si>
  <si>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</si>
  <si>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</si>
  <si>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</si>
  <si>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</si>
  <si>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</si>
  <si>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</si>
  <si>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</si>
  <si>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</si>
  <si>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</si>
  <si>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</si>
  <si>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</si>
  <si>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</si>
  <si>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</si>
  <si>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</si>
  <si>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</si>
  <si>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</si>
  <si>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</si>
  <si>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</si>
  <si>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</si>
  <si>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</si>
  <si>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</si>
  <si>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</si>
  <si>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</si>
  <si>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</si>
  <si>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</si>
  <si>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</si>
  <si>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</si>
  <si>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</si>
  <si>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</si>
  <si>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</si>
  <si>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</si>
  <si>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</si>
  <si>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</si>
  <si>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</si>
  <si>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</si>
  <si>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</si>
  <si>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</si>
  <si>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</si>
  <si>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</si>
  <si>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</si>
  <si>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</si>
  <si>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</si>
  <si>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</si>
  <si>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</si>
  <si>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</si>
  <si>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</si>
  <si>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</si>
  <si>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</si>
  <si>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</si>
  <si>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</si>
  <si>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</si>
  <si>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</si>
  <si>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</si>
  <si>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</si>
  <si>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</si>
  <si>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</si>
  <si>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</si>
  <si>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</si>
  <si>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</si>
  <si>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</si>
  <si>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</si>
  <si>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</si>
  <si>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</si>
  <si>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</si>
  <si>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</si>
  <si>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</si>
  <si>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</si>
  <si>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</si>
  <si>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</si>
  <si>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</si>
  <si>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</si>
  <si>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</si>
  <si>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</si>
  <si>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</si>
  <si>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</si>
  <si>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</si>
  <si>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</si>
  <si>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</si>
  <si>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</si>
  <si>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</si>
  <si>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</si>
  <si>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</si>
  <si>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</si>
  <si>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</si>
  <si>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</si>
  <si>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</si>
  <si>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</si>
  <si>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</si>
  <si>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</si>
  <si>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</si>
  <si>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</si>
  <si>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</si>
  <si>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</si>
  <si>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</si>
  <si>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</si>
  <si>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</si>
  <si>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</si>
  <si>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</si>
  <si>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</si>
  <si>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</si>
  <si>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</si>
  <si>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</si>
  <si>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</si>
  <si>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</si>
  <si>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</si>
  <si>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</si>
  <si>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</si>
  <si>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</si>
  <si>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</si>
  <si>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</si>
  <si>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</si>
  <si>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</si>
  <si>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</si>
  <si>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</si>
  <si>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</si>
  <si>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</si>
  <si>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</si>
  <si>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</si>
  <si>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</si>
  <si>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</si>
  <si>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</si>
  <si>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</si>
  <si>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</si>
  <si>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</si>
  <si>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</si>
  <si>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</si>
  <si>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</si>
  <si>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</si>
  <si>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</si>
  <si>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</si>
  <si>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</si>
  <si>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</si>
  <si>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</si>
  <si>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</si>
  <si>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</si>
  <si>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</si>
  <si>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</si>
  <si>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</si>
  <si>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</si>
  <si>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</si>
  <si>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</si>
  <si>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</si>
  <si>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</si>
  <si>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</si>
  <si>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</si>
  <si>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</si>
  <si>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</si>
  <si>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</si>
  <si>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</si>
  <si>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</si>
  <si>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</si>
  <si>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</si>
  <si>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</si>
  <si>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</si>
  <si>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</si>
  <si>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</si>
  <si>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</si>
  <si>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</si>
  <si>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</si>
  <si>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</si>
  <si>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</si>
  <si>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</si>
  <si>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</si>
  <si>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</si>
  <si>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</si>
  <si>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</si>
  <si>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</si>
  <si>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</si>
  <si>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</si>
  <si>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</si>
  <si>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</si>
  <si>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</si>
  <si>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</si>
  <si>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</si>
  <si>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</si>
  <si>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</si>
  <si>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</si>
  <si>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</si>
  <si>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</si>
  <si>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</si>
  <si>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</si>
  <si>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</si>
  <si>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</si>
  <si>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</si>
  <si>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</si>
  <si>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</si>
  <si>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</si>
  <si>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</si>
  <si>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</si>
  <si>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</si>
  <si>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</si>
  <si>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</si>
  <si>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</si>
  <si>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</si>
  <si>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</si>
  <si>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</si>
  <si>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</si>
  <si>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</si>
  <si>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</si>
  <si>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</si>
  <si>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</si>
  <si>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</si>
  <si>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</si>
  <si>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</si>
  <si>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</si>
  <si>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</si>
  <si>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</si>
  <si>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</si>
  <si>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</si>
  <si>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</si>
  <si>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</si>
  <si>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</si>
  <si>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</si>
  <si>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</si>
  <si>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</si>
  <si>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</si>
  <si>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</si>
  <si>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</si>
  <si>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</si>
  <si>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</si>
  <si>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</si>
  <si>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</si>
  <si>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</si>
  <si>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</si>
  <si>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</si>
  <si>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</si>
  <si>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</si>
  <si>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</si>
  <si>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</si>
  <si>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</si>
  <si>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</si>
  <si>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</si>
  <si>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</si>
  <si>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</si>
  <si>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</si>
  <si>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</si>
  <si>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</si>
  <si>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</si>
  <si>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</si>
  <si>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</si>
  <si>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</si>
  <si>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</si>
  <si>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</si>
  <si>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</si>
  <si>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</si>
  <si>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</si>
  <si>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</si>
  <si>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</si>
  <si>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</si>
  <si>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</si>
  <si>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</si>
  <si>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</si>
  <si>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</si>
  <si>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</si>
  <si>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</si>
  <si>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</si>
  <si>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</si>
  <si>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</si>
  <si>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</si>
  <si>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</si>
  <si>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</si>
  <si>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</si>
  <si>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</si>
  <si>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</si>
  <si>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</si>
  <si>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</si>
  <si>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</si>
  <si>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</si>
  <si>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</si>
  <si>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</si>
  <si>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</si>
  <si>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</si>
  <si>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</si>
  <si>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</si>
  <si>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</si>
  <si>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</si>
  <si>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</si>
  <si>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</si>
  <si>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</si>
  <si>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</si>
  <si>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</si>
  <si>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</si>
  <si>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</si>
  <si>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</si>
  <si>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</si>
  <si>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</si>
  <si>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</si>
  <si>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</si>
  <si>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</si>
  <si>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</si>
  <si>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</si>
  <si>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</si>
  <si>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</si>
  <si>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</si>
  <si>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</si>
  <si>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</si>
  <si>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</si>
  <si>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</si>
  <si>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</si>
  <si>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</si>
  <si>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</si>
  <si>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</si>
  <si>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</si>
  <si>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</si>
  <si>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</si>
  <si>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</si>
  <si>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</si>
  <si>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</si>
  <si>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</si>
  <si>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</si>
  <si>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</si>
  <si>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</si>
  <si>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</si>
  <si>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</si>
  <si>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</si>
  <si>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</si>
  <si>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</si>
  <si>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</si>
  <si>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</si>
  <si>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</si>
  <si>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</si>
  <si>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</si>
  <si>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</si>
  <si>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</si>
  <si>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</si>
  <si>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</si>
  <si>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</si>
  <si>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</si>
  <si>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</si>
  <si>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</si>
  <si>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</si>
  <si>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</si>
  <si>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</si>
  <si>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</si>
  <si>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</si>
  <si>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</si>
  <si>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</si>
  <si>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</si>
  <si>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</si>
  <si>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</si>
  <si>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</si>
  <si>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</si>
  <si>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</si>
  <si>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</si>
  <si>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</si>
  <si>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</si>
  <si>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</si>
  <si>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</si>
  <si>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</si>
  <si>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</si>
  <si>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</si>
  <si>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</si>
  <si>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</si>
  <si>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</si>
  <si>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</si>
  <si>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</si>
  <si>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</si>
  <si>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</si>
  <si>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</si>
  <si>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</si>
  <si>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</si>
  <si>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</si>
  <si>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</si>
  <si>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</si>
  <si>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</si>
  <si>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</si>
  <si>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</si>
  <si>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</si>
  <si>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</si>
  <si>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</si>
  <si>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</si>
  <si>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</si>
  <si>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</si>
  <si>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</si>
  <si>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</si>
  <si>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</si>
  <si>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</si>
  <si>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</si>
  <si>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</si>
  <si>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</si>
  <si>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</si>
  <si>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</si>
  <si>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</si>
  <si>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</si>
  <si>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</si>
  <si>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</si>
  <si>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</si>
  <si>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</si>
  <si>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</si>
  <si>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</si>
  <si>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</si>
  <si>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</si>
  <si>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</si>
  <si>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</si>
  <si>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</si>
  <si>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</si>
  <si>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</si>
  <si>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</si>
  <si>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</si>
  <si>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</si>
  <si>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</si>
  <si>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</si>
  <si>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</si>
  <si>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</si>
  <si>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</si>
  <si>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</si>
  <si>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</si>
  <si>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</si>
  <si>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</si>
  <si>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</si>
  <si>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</si>
  <si>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</si>
  <si>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</si>
  <si>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</si>
  <si>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</si>
  <si>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</si>
  <si>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</si>
  <si>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</si>
  <si>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</si>
  <si>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</si>
  <si>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</si>
  <si>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</si>
  <si>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</si>
  <si>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</si>
  <si>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</si>
  <si>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</si>
  <si>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</si>
  <si>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</si>
  <si>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</si>
  <si>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</si>
  <si>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</si>
  <si>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</si>
  <si>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</si>
  <si>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</si>
  <si>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</si>
  <si>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</si>
  <si>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</si>
  <si>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</si>
  <si>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</si>
  <si>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</si>
  <si>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</si>
  <si>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</si>
  <si>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</si>
  <si>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</si>
  <si>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</si>
  <si>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</si>
  <si>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</si>
  <si>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</si>
  <si>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</si>
  <si>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</si>
  <si>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</si>
  <si>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</si>
  <si>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</si>
  <si>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</si>
  <si>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</si>
  <si>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</si>
  <si>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</si>
  <si>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</si>
  <si>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</si>
  <si>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</si>
  <si>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</si>
  <si>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</si>
  <si>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</si>
  <si>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</si>
  <si>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</si>
  <si>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</si>
  <si>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</si>
  <si>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</si>
  <si>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</si>
  <si>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</si>
  <si>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</si>
  <si>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</si>
  <si>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</si>
  <si>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</si>
  <si>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</si>
  <si>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</si>
  <si>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</si>
  <si>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</si>
  <si>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</si>
  <si>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</si>
  <si>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</si>
  <si>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</si>
  <si>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</si>
  <si>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</si>
  <si>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</si>
  <si>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</si>
  <si>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</si>
  <si>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</si>
  <si>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</si>
  <si>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</si>
  <si>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</si>
  <si>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</si>
  <si>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</si>
  <si>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</si>
  <si>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</si>
  <si>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</si>
  <si>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</si>
  <si>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</si>
  <si>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</si>
  <si>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</si>
  <si>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</si>
  <si>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</si>
  <si>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</si>
  <si>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</si>
  <si>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</si>
  <si>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</si>
  <si>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</si>
  <si>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</si>
  <si>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</si>
  <si>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</si>
  <si>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</si>
  <si>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</si>
  <si>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</si>
  <si>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</si>
  <si>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</si>
  <si>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</si>
  <si>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</si>
  <si>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</si>
  <si>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</si>
  <si>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</si>
  <si>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</si>
  <si>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</si>
  <si>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</si>
  <si>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</si>
  <si>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</si>
  <si>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</si>
  <si>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</si>
  <si>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</si>
  <si>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</si>
  <si>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</si>
  <si>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</si>
  <si>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</si>
  <si>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</si>
  <si>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</si>
  <si>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</si>
  <si>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</si>
  <si>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</si>
  <si>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</si>
  <si>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</si>
  <si>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</si>
  <si>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</si>
  <si>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</si>
  <si>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</si>
  <si>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</si>
  <si>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</si>
  <si>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</si>
  <si>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</si>
  <si>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</si>
  <si>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</si>
  <si>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</si>
  <si>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</si>
  <si>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</si>
  <si>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</si>
  <si>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</si>
  <si>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</si>
  <si>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</si>
  <si>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</si>
  <si>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</si>
  <si>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</si>
  <si>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</si>
  <si>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</si>
  <si>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</si>
  <si>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</si>
  <si>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</si>
  <si>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</si>
  <si>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</si>
  <si>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</si>
  <si>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</si>
  <si>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</si>
  <si>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</si>
  <si>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</si>
  <si>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</si>
  <si>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</si>
  <si>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</si>
  <si>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</si>
  <si>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</si>
  <si>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</si>
  <si>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</si>
  <si>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</si>
  <si>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</si>
  <si>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</si>
  <si>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</si>
  <si>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</si>
  <si>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</si>
  <si>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</si>
  <si>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</si>
  <si>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</si>
  <si>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</si>
  <si>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</si>
  <si>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</si>
  <si>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</si>
  <si>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</si>
  <si>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</si>
  <si>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</si>
  <si>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</si>
  <si>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</si>
  <si>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</si>
  <si>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</si>
  <si>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</si>
  <si>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</si>
  <si>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</si>
  <si>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</si>
  <si>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</si>
  <si>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</si>
  <si>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</si>
  <si>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</si>
  <si>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</si>
  <si>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</si>
  <si>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</si>
  <si>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</si>
  <si>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</si>
  <si>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</si>
  <si>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</si>
  <si>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</si>
  <si>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</si>
  <si>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</si>
  <si>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</si>
  <si>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</si>
  <si>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</si>
  <si>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</si>
  <si>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</si>
  <si>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</si>
  <si>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</si>
  <si>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</si>
  <si>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</si>
  <si>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</si>
  <si>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</si>
  <si>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</si>
  <si>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</si>
  <si>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</si>
  <si>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</si>
  <si>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</si>
  <si>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</si>
  <si>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</si>
  <si>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</si>
  <si>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</si>
  <si>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</si>
  <si>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</si>
  <si>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</si>
  <si>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</si>
  <si>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</si>
  <si>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</si>
  <si>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</si>
  <si>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</si>
  <si>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</si>
  <si>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</si>
  <si>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</si>
  <si>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</si>
  <si>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</si>
  <si>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</si>
  <si>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</si>
  <si>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</si>
  <si>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</si>
  <si>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</si>
  <si>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</si>
  <si>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</si>
  <si>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</si>
  <si>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</si>
  <si>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</si>
  <si>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</si>
  <si>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</si>
  <si>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</si>
  <si>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</si>
  <si>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</si>
  <si>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</si>
  <si>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</si>
  <si>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</si>
  <si>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</si>
  <si>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</si>
  <si>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</si>
  <si>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</si>
  <si>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</si>
  <si>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</si>
  <si>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</si>
  <si>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</si>
  <si>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</si>
  <si>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</si>
  <si>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</si>
  <si>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</si>
  <si>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</si>
  <si>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</si>
  <si>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</si>
  <si>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</si>
  <si>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</si>
  <si>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</si>
  <si>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</si>
  <si>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</si>
  <si>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</si>
  <si>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</si>
  <si>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</si>
  <si>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</si>
  <si>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</si>
  <si>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</si>
  <si>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</si>
  <si>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</si>
  <si>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</si>
  <si>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</si>
  <si>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</si>
  <si>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</si>
  <si>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</si>
  <si>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</si>
  <si>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</si>
  <si>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</si>
  <si>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</si>
  <si>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</si>
  <si>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</si>
  <si>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</si>
  <si>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</si>
  <si>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</si>
  <si>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</si>
  <si>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</si>
  <si>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</si>
  <si>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</si>
  <si>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</si>
  <si>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</si>
  <si>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</si>
  <si>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</si>
  <si>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</si>
  <si>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</si>
  <si>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</si>
  <si>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</si>
  <si>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</si>
  <si>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</si>
  <si>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</si>
  <si>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</si>
  <si>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</si>
  <si>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</si>
  <si>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</si>
  <si>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</si>
  <si>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</si>
  <si>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</si>
  <si>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</si>
  <si>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</si>
  <si>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</si>
  <si>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</si>
  <si>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</si>
  <si>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</si>
  <si>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</si>
  <si>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</si>
  <si>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</si>
  <si>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</si>
  <si>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</si>
  <si>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</si>
  <si>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</si>
  <si>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</si>
  <si>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</si>
  <si>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</si>
  <si>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</si>
  <si>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</si>
  <si>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</si>
  <si>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</si>
  <si>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</si>
  <si>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</si>
  <si>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</si>
  <si>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</si>
  <si>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</si>
  <si>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</si>
  <si>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</si>
  <si>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</si>
  <si>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</si>
  <si>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</si>
  <si>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</si>
  <si>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</si>
  <si>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</si>
  <si>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</si>
  <si>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</si>
  <si>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</si>
  <si>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</si>
  <si>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</si>
  <si>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</si>
  <si>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</si>
  <si>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</si>
  <si>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</si>
  <si>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</si>
  <si>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</si>
  <si>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</si>
  <si>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</si>
  <si>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</si>
  <si>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</si>
  <si>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</si>
  <si>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</si>
  <si>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</si>
  <si>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</si>
  <si>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</si>
  <si>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</si>
  <si>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</si>
  <si>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</si>
  <si>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</si>
  <si>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</si>
  <si>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</si>
  <si>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</si>
  <si>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</si>
  <si>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</si>
  <si>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</si>
  <si>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</si>
  <si>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</si>
  <si>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</si>
  <si>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</si>
  <si>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</si>
  <si>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</si>
  <si>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</si>
  <si>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</si>
  <si>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</si>
  <si>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</si>
  <si>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</si>
  <si>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</si>
  <si>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</si>
  <si>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</si>
  <si>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</si>
  <si>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</si>
  <si>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</si>
  <si>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</si>
  <si>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</si>
  <si>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</si>
  <si>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</si>
  <si>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</si>
  <si>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</si>
  <si>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</si>
  <si>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</si>
  <si>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</si>
  <si>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</si>
  <si>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</si>
  <si>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</si>
  <si>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</si>
  <si>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</si>
  <si>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</si>
  <si>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</si>
  <si>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</si>
  <si>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</si>
  <si>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</si>
  <si>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</si>
  <si>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</si>
  <si>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</si>
  <si>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</si>
  <si>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</si>
  <si>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</si>
  <si>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</si>
  <si>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</si>
  <si>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</si>
  <si>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</si>
  <si>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</si>
  <si>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</si>
  <si>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</si>
  <si>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</si>
  <si>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</si>
  <si>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</si>
  <si>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</si>
  <si>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</si>
  <si>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</si>
  <si>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</si>
  <si>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</si>
  <si>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</si>
  <si>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</si>
  <si>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</si>
  <si>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</si>
  <si>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</si>
  <si>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</si>
  <si>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</si>
  <si>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</si>
  <si>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</si>
  <si>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</si>
  <si>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</si>
  <si>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</si>
  <si>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</si>
  <si>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</si>
  <si>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</si>
  <si>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</si>
  <si>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</si>
  <si>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</si>
  <si>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</si>
  <si>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</si>
  <si>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</si>
  <si>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</si>
  <si>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</si>
  <si>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</si>
  <si>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</si>
  <si>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</si>
  <si>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</si>
  <si>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</si>
  <si>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</si>
  <si>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</si>
  <si>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</si>
  <si>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</si>
  <si>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</si>
  <si>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</si>
  <si>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</si>
  <si>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</si>
  <si>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</si>
  <si>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</si>
  <si>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</si>
  <si>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</si>
  <si>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</si>
  <si>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</si>
  <si>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</si>
  <si>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</si>
  <si>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</si>
  <si>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</si>
  <si>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</si>
  <si>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</si>
  <si>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</si>
  <si>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</si>
  <si>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</si>
  <si>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</si>
  <si>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</si>
  <si>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</si>
  <si>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</si>
  <si>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</si>
  <si>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</si>
  <si>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</si>
  <si>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</si>
  <si>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</si>
  <si>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</si>
  <si>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</si>
  <si>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</si>
  <si>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</si>
  <si>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</si>
  <si>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</si>
  <si>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</si>
  <si>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</si>
  <si>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</si>
  <si>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</si>
  <si>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</si>
  <si>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</si>
  <si>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</si>
  <si>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</si>
  <si>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</si>
  <si>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</si>
  <si>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</si>
  <si>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</si>
  <si>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</si>
  <si>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</si>
  <si>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</si>
  <si>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</si>
  <si>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</si>
  <si>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</si>
  <si>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</si>
  <si>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</si>
  <si>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</si>
  <si>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</si>
  <si>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</si>
  <si>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</si>
  <si>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</si>
  <si>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</si>
  <si>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</si>
  <si>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</si>
  <si>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</si>
  <si>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</si>
  <si>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</si>
  <si>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</si>
  <si>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</si>
  <si>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</si>
  <si>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</si>
  <si>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</si>
  <si>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</si>
  <si>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</si>
  <si>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</si>
  <si>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</si>
  <si>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</si>
  <si>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</si>
  <si>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</si>
  <si>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</si>
  <si>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</si>
  <si>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</si>
  <si>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</si>
  <si>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</si>
  <si>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</si>
  <si>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</si>
  <si>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</si>
  <si>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</si>
  <si>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</si>
  <si>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</si>
  <si>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</si>
  <si>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</si>
  <si>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</si>
  <si>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</si>
  <si>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</si>
  <si>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</si>
  <si>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</si>
  <si>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</si>
  <si>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</si>
  <si>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</si>
  <si>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</si>
  <si>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</si>
  <si>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</si>
  <si>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</si>
  <si>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</si>
  <si>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</si>
  <si>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</si>
  <si>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</si>
  <si>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</si>
  <si>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</si>
  <si>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</si>
  <si>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</si>
  <si>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</si>
  <si>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</si>
  <si>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</si>
  <si>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</si>
  <si>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</si>
  <si>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</si>
  <si>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</si>
  <si>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</si>
  <si>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</si>
  <si>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</si>
  <si>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</si>
  <si>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</si>
  <si>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</si>
  <si>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</si>
  <si>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</si>
  <si>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</si>
  <si>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</si>
  <si>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</si>
  <si>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</si>
  <si>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</si>
  <si>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</si>
  <si>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</si>
  <si>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</si>
  <si>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</si>
  <si>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</si>
  <si>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</si>
  <si>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</si>
  <si>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</si>
  <si>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</si>
  <si>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</si>
  <si>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</si>
  <si>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</si>
  <si>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</si>
  <si>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</si>
  <si>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</si>
  <si>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</si>
  <si>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</si>
  <si>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</si>
  <si>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</si>
  <si>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</si>
  <si>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</si>
  <si>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</si>
  <si>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</si>
  <si>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</si>
  <si>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</si>
  <si>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</si>
  <si>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</si>
  <si>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</si>
  <si>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</si>
  <si>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</si>
  <si>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</si>
  <si>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</si>
  <si>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</si>
  <si>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</si>
  <si>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</si>
  <si>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</si>
  <si>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</si>
  <si>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</si>
  <si>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</si>
  <si>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</si>
  <si>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</si>
  <si>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</si>
  <si>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</si>
  <si>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</si>
  <si>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</si>
  <si>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</si>
  <si>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</si>
  <si>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</si>
  <si>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</si>
  <si>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</si>
  <si>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</si>
  <si>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</si>
  <si>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</si>
  <si>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</si>
  <si>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</si>
  <si>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</si>
  <si>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</si>
  <si>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</si>
  <si>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</si>
  <si>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</si>
  <si>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</si>
  <si>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</si>
  <si>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</si>
  <si>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</si>
  <si>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</si>
  <si>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</si>
  <si>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</si>
  <si>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</si>
  <si>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</si>
  <si>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</si>
  <si>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</si>
  <si>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</si>
  <si>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</si>
  <si>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</si>
  <si>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</si>
  <si>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</si>
  <si>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</si>
  <si>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</si>
  <si>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</si>
  <si>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</si>
  <si>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</si>
  <si>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</si>
  <si>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</si>
  <si>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</si>
  <si>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</si>
  <si>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</si>
  <si>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</si>
  <si>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</si>
  <si>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</si>
  <si>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</si>
  <si>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</si>
  <si>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</si>
  <si>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</si>
  <si>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</si>
  <si>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</si>
  <si>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</si>
  <si>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</si>
  <si>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</si>
  <si>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</si>
  <si>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</si>
  <si>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</si>
  <si>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</si>
  <si>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</si>
  <si>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</si>
  <si>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</si>
  <si>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</si>
  <si>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</si>
  <si>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</si>
  <si>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</si>
  <si>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</si>
  <si>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</si>
  <si>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</si>
  <si>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</si>
  <si>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</si>
  <si>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</si>
  <si>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</si>
  <si>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</si>
  <si>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</si>
  <si>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</si>
  <si>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</si>
  <si>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</si>
  <si>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</si>
  <si>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</si>
  <si>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</si>
  <si>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</si>
  <si>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</si>
  <si>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</si>
  <si>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</si>
  <si>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</si>
  <si>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</si>
  <si>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</si>
  <si>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</si>
  <si>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</si>
  <si>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</si>
  <si>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</si>
  <si>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</si>
  <si>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</si>
  <si>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</si>
  <si>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</si>
  <si>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</si>
  <si>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</si>
  <si>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</si>
  <si>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</si>
  <si>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</si>
  <si>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</si>
  <si>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</si>
  <si>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</si>
  <si>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</si>
  <si>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</si>
  <si>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</si>
  <si>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</si>
  <si>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</si>
  <si>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</si>
  <si>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</si>
  <si>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</si>
  <si>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</si>
  <si>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</si>
  <si>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</si>
  <si>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</si>
  <si>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</si>
  <si>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</si>
  <si>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</si>
  <si>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</si>
  <si>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</si>
  <si>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</si>
  <si>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</si>
  <si>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</si>
  <si>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</si>
  <si>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</si>
  <si>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</si>
  <si>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</si>
  <si>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</si>
  <si>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</si>
  <si>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</si>
  <si>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</si>
  <si>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</si>
  <si>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</si>
  <si>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</si>
  <si>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</si>
  <si>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</si>
  <si>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</si>
  <si>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</si>
  <si>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</si>
  <si>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</si>
  <si>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</si>
  <si>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</si>
  <si>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</si>
  <si>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</si>
  <si>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</si>
  <si>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</si>
  <si>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</si>
  <si>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</si>
  <si>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</si>
  <si>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</si>
  <si>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</si>
  <si>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</si>
  <si>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</si>
  <si>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</si>
  <si>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</si>
  <si>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</si>
  <si>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</si>
  <si>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</si>
  <si>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</si>
  <si>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</si>
  <si>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</si>
  <si>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</si>
  <si>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</si>
  <si>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</si>
  <si>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</si>
  <si>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</si>
  <si>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</si>
  <si>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</si>
  <si>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</si>
  <si>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</si>
  <si>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</si>
  <si>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</si>
  <si>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</si>
  <si>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</si>
  <si>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</si>
  <si>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</si>
  <si>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</si>
  <si>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</si>
  <si>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</si>
  <si>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</si>
  <si>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</si>
  <si>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</si>
  <si>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</si>
  <si>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</si>
  <si>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</si>
  <si>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</si>
  <si>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</si>
  <si>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</si>
  <si>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</si>
  <si>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</si>
  <si>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</si>
  <si>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</si>
  <si>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</si>
  <si>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</si>
  <si>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</si>
  <si>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</si>
  <si>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</si>
  <si>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</si>
  <si>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</si>
  <si>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</si>
  <si>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</si>
  <si>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</si>
  <si>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</si>
  <si>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</si>
  <si>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</si>
  <si>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</si>
  <si>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</si>
  <si>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</si>
  <si>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</si>
  <si>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</si>
  <si>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</si>
  <si>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</si>
  <si>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</si>
  <si>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</si>
  <si>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</si>
  <si>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</si>
  <si>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</si>
  <si>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</si>
  <si>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</si>
  <si>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</si>
  <si>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</si>
  <si>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</si>
  <si>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</si>
  <si>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</si>
  <si>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</si>
  <si>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</si>
  <si>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</si>
  <si>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</si>
  <si>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</si>
  <si>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</si>
  <si>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</si>
  <si>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</si>
  <si>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</si>
  <si>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</si>
  <si>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</si>
  <si>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</si>
  <si>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</si>
  <si>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</si>
  <si>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</si>
  <si>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</si>
  <si>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</si>
  <si>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</si>
  <si>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</si>
  <si>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</si>
  <si>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</si>
  <si>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</si>
  <si>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</si>
  <si>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</si>
  <si>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</si>
  <si>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</si>
  <si>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</si>
  <si>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</si>
  <si>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</si>
  <si>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</si>
  <si>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</si>
  <si>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</si>
  <si>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</si>
  <si>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</si>
  <si>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</si>
  <si>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</si>
  <si>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</si>
  <si>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</si>
  <si>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</si>
  <si>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</si>
  <si>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</si>
  <si>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</si>
  <si>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</si>
  <si>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</si>
  <si>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</si>
  <si>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</si>
  <si>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</si>
  <si>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</si>
  <si>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</si>
  <si>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</si>
  <si>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</si>
  <si>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</si>
  <si>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</si>
  <si>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</si>
  <si>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</si>
  <si>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</si>
  <si>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</si>
  <si>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</si>
  <si>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</si>
  <si>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</si>
  <si>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</si>
  <si>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</si>
  <si>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</si>
  <si>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</si>
  <si>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</si>
  <si>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</si>
  <si>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</si>
  <si>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</si>
  <si>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</si>
  <si>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</si>
  <si>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</si>
  <si>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</si>
  <si>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</si>
  <si>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</si>
  <si>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</si>
  <si>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</si>
  <si>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</si>
  <si>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</si>
  <si>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</si>
  <si>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</si>
  <si>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</si>
  <si>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</si>
  <si>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</si>
  <si>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</si>
  <si>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</si>
  <si>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</si>
  <si>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</si>
  <si>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</si>
  <si>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</si>
  <si>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</si>
  <si>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</si>
  <si>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</si>
  <si>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</si>
  <si>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</si>
  <si>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</si>
  <si>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</si>
  <si>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</si>
  <si>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</si>
  <si>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</si>
  <si>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</si>
  <si>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</si>
  <si>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</si>
  <si>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</si>
  <si>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</si>
  <si>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</si>
  <si>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</si>
  <si>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</si>
  <si>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</si>
  <si>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</si>
  <si>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</si>
  <si>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</si>
  <si>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</si>
  <si>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</si>
  <si>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</si>
  <si>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</si>
  <si>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</si>
  <si>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</si>
  <si>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</si>
  <si>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</si>
  <si>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</si>
  <si>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</si>
  <si>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</si>
  <si>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</si>
  <si>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</si>
  <si>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</si>
  <si>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</si>
  <si>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</si>
  <si>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</si>
  <si>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</si>
  <si>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</si>
  <si>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</si>
  <si>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</si>
  <si>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</si>
  <si>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</si>
  <si>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</si>
  <si>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</si>
  <si>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</si>
  <si>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</si>
  <si>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</si>
  <si>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</si>
  <si>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</si>
  <si>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</si>
  <si>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</si>
  <si>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</si>
  <si>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</si>
  <si>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</si>
  <si>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</si>
  <si>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</si>
  <si>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</si>
  <si>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</si>
  <si>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</si>
  <si>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</si>
  <si>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</si>
  <si>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</si>
  <si>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</si>
  <si>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</si>
  <si>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</si>
  <si>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</si>
  <si>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</si>
  <si>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</si>
  <si>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</si>
  <si>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</si>
  <si>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</si>
  <si>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</si>
  <si>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</si>
  <si>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</si>
  <si>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</si>
  <si>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</si>
  <si>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</si>
  <si>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</si>
  <si>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</si>
  <si>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</si>
  <si>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</si>
  <si>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</si>
  <si>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</si>
  <si>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</si>
  <si>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</si>
  <si>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</si>
  <si>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</si>
  <si>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</si>
  <si>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</si>
  <si>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</si>
  <si>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</si>
  <si>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</si>
  <si>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</si>
  <si>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</si>
  <si>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</si>
  <si>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</si>
  <si>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</si>
  <si>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</si>
  <si>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</si>
  <si>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</si>
  <si>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</si>
  <si>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</si>
  <si>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</si>
  <si>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</si>
  <si>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</si>
  <si>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</si>
  <si>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</si>
  <si>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</si>
  <si>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</si>
  <si>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</si>
  <si>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</si>
  <si>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</si>
  <si>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</si>
  <si>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</si>
  <si>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</si>
  <si>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</si>
  <si>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</si>
  <si>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</si>
  <si>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</si>
  <si>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</si>
  <si>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</si>
  <si>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</si>
  <si>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</si>
  <si>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</si>
  <si>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</si>
  <si>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</si>
  <si>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</si>
  <si>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</si>
  <si>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</si>
  <si>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</si>
  <si>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</si>
  <si>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</si>
  <si>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</si>
  <si>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</si>
  <si>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</si>
  <si>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</si>
  <si>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</si>
  <si>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</si>
  <si>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</si>
  <si>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</si>
  <si>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</si>
  <si>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</si>
  <si>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</si>
  <si>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</si>
  <si>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</si>
  <si>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</si>
  <si>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</si>
  <si>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</si>
  <si>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</si>
  <si>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</si>
  <si>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</si>
  <si>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</si>
  <si>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</si>
  <si>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</si>
  <si>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</si>
  <si>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</si>
  <si>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</si>
  <si>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</si>
  <si>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</si>
  <si>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</si>
  <si>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</si>
  <si>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</si>
  <si>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</si>
  <si>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</si>
  <si>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</si>
  <si>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</si>
  <si>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</si>
  <si>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</si>
  <si>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</si>
  <si>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</si>
  <si>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</si>
  <si>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</si>
  <si>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</si>
  <si>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</si>
  <si>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</si>
  <si>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</si>
  <si>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</si>
  <si>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</si>
  <si>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</si>
  <si>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</si>
  <si>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</si>
  <si>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</si>
  <si>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</si>
  <si>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</si>
  <si>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</si>
  <si>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</si>
  <si>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</si>
  <si>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</si>
  <si>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</si>
  <si>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</si>
  <si>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</si>
  <si>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</si>
  <si>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</si>
  <si>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</si>
  <si>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</si>
  <si>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</si>
  <si>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</si>
  <si>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</si>
  <si>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</si>
  <si>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</si>
  <si>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</si>
  <si>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</si>
  <si>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</si>
  <si>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</si>
  <si>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</si>
  <si>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</si>
  <si>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</si>
  <si>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</si>
  <si>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</si>
  <si>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</si>
  <si>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</si>
  <si>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</si>
  <si>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</si>
  <si>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</si>
  <si>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</si>
  <si>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</si>
  <si>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</si>
  <si>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</si>
  <si>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</si>
  <si>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</si>
  <si>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</si>
  <si>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</si>
  <si>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</si>
  <si>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</si>
  <si>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</si>
  <si>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</si>
  <si>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</si>
  <si>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</si>
  <si>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</si>
  <si>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</si>
  <si>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</si>
  <si>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</si>
  <si>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</si>
  <si>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</si>
  <si>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</si>
  <si>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</si>
  <si>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</si>
  <si>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</si>
  <si>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</si>
  <si>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</si>
  <si>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</si>
  <si>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</si>
  <si>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</si>
  <si>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</si>
  <si>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</si>
  <si>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</si>
  <si>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</si>
  <si>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</si>
  <si>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</si>
  <si>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</si>
  <si>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</si>
  <si>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</si>
  <si>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</si>
  <si>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</si>
  <si>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</si>
  <si>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</si>
  <si>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</si>
  <si>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</si>
  <si>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</si>
  <si>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</si>
  <si>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</si>
  <si>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</si>
  <si>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</si>
  <si>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</si>
  <si>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</si>
  <si>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</si>
  <si>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</si>
  <si>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</si>
  <si>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</si>
  <si>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</si>
  <si>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</si>
  <si>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</si>
  <si>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</si>
  <si>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</si>
  <si>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</si>
  <si>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</si>
  <si>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</si>
  <si>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</si>
  <si>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</si>
  <si>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</si>
  <si>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</si>
  <si>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</si>
  <si>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</si>
  <si>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</si>
  <si>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</si>
  <si>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</si>
  <si>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</si>
  <si>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</si>
  <si>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</si>
  <si>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</si>
  <si>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</si>
  <si>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</si>
  <si>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</si>
  <si>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</si>
  <si>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</si>
  <si>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</si>
  <si>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</si>
  <si>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</si>
  <si>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</si>
  <si>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</si>
  <si>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</si>
  <si>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</si>
  <si>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</si>
  <si>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</si>
  <si>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</si>
  <si>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</si>
  <si>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</si>
  <si>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</si>
  <si>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</si>
  <si>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</si>
  <si>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</si>
  <si>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</si>
  <si>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</si>
  <si>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</si>
  <si>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</si>
  <si>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</si>
  <si>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</si>
  <si>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</si>
  <si>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</si>
  <si>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</si>
  <si>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</si>
  <si>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</si>
  <si>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</si>
  <si>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</si>
  <si>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</si>
  <si>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</si>
  <si>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</si>
  <si>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</si>
  <si>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</si>
  <si>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</si>
  <si>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</si>
  <si>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</si>
  <si>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</si>
  <si>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</si>
  <si>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</si>
  <si>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</si>
  <si>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</si>
  <si>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</si>
  <si>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</si>
  <si>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</si>
  <si>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</si>
  <si>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</si>
  <si>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</si>
  <si>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</si>
  <si>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</si>
  <si>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</si>
  <si>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</si>
  <si>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</si>
  <si>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</si>
  <si>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</si>
  <si>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</si>
  <si>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</si>
  <si>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</si>
  <si>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</si>
  <si>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</si>
  <si>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</si>
  <si>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</si>
  <si>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</si>
  <si>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</si>
  <si>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</si>
  <si>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</si>
  <si>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</si>
  <si>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</si>
  <si>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</si>
  <si>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</si>
  <si>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</si>
  <si>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</si>
  <si>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</si>
  <si>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</si>
  <si>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</si>
  <si>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</si>
  <si>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</si>
  <si>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</si>
  <si>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</si>
  <si>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</si>
  <si>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</si>
  <si>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</si>
  <si>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</si>
  <si>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</si>
  <si>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</si>
  <si>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</si>
  <si>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</si>
  <si>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</si>
  <si>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</si>
  <si>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</si>
  <si>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</si>
  <si>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</si>
  <si>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</si>
  <si>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</si>
  <si>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</si>
  <si>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</si>
  <si>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</si>
  <si>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</si>
  <si>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</si>
  <si>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</si>
  <si>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</si>
  <si>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</si>
  <si>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</si>
  <si>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</si>
  <si>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</si>
  <si>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</si>
  <si>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</si>
  <si>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</si>
  <si>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</si>
  <si>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</si>
  <si>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</si>
  <si>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</si>
  <si>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</si>
  <si>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</si>
  <si>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</si>
  <si>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</si>
  <si>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</si>
  <si>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</si>
  <si>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</si>
  <si>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</si>
  <si>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</si>
  <si>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</si>
  <si>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</si>
  <si>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</si>
  <si>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</si>
  <si>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</si>
  <si>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</si>
  <si>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</si>
  <si>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</si>
  <si>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</si>
  <si>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</si>
  <si>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</si>
  <si>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</si>
  <si>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</si>
  <si>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</si>
  <si>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</si>
  <si>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</si>
  <si>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</si>
  <si>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</si>
  <si>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</si>
  <si>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</si>
  <si>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</si>
  <si>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</si>
  <si>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</si>
  <si>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</si>
  <si>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</si>
  <si>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</si>
  <si>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</si>
  <si>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</si>
  <si>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</si>
  <si>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</si>
  <si>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</si>
  <si>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</si>
  <si>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</si>
  <si>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</si>
  <si>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</si>
  <si>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</si>
  <si>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</si>
  <si>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</si>
  <si>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</si>
  <si>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</si>
  <si>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</si>
  <si>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</si>
  <si>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</si>
  <si>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</si>
  <si>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</si>
  <si>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</si>
  <si>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</si>
  <si>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</si>
  <si>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</si>
  <si>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</si>
  <si>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</si>
  <si>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</si>
  <si>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</si>
  <si>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</si>
  <si>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</si>
  <si>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</si>
  <si>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</si>
  <si>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</si>
  <si>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</si>
  <si>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</si>
  <si>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</si>
  <si>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</si>
  <si>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</si>
  <si>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</si>
  <si>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</si>
  <si>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</si>
  <si>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</si>
  <si>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</si>
  <si>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</si>
  <si>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</si>
  <si>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</si>
  <si>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</si>
  <si>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</si>
  <si>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</si>
  <si>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</si>
  <si>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</si>
  <si>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</si>
  <si>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</si>
  <si>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</si>
  <si>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</si>
  <si>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</si>
  <si>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</si>
  <si>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</si>
  <si>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</si>
  <si>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</si>
  <si>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</si>
  <si>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</si>
  <si>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</si>
  <si>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</si>
  <si>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</si>
  <si>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</si>
  <si>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</si>
  <si>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</si>
  <si>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</si>
  <si>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</si>
  <si>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</si>
  <si>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</si>
  <si>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</si>
  <si>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</si>
  <si>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</si>
  <si>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</si>
  <si>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</si>
  <si>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</si>
  <si>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</si>
  <si>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</si>
  <si>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</si>
  <si>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</si>
  <si>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</si>
  <si>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</si>
  <si>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</si>
  <si>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</si>
  <si>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</si>
  <si>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</si>
  <si>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</si>
  <si>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</si>
  <si>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</si>
  <si>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</si>
  <si>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</si>
  <si>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</si>
  <si>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</si>
  <si>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</si>
  <si>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</si>
  <si>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</si>
  <si>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</si>
  <si>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</si>
  <si>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</si>
  <si>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</si>
  <si>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</si>
  <si>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</si>
  <si>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</si>
  <si>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</si>
  <si>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</si>
  <si>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</si>
  <si>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</si>
  <si>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</si>
  <si>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</si>
  <si>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</si>
  <si>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</si>
  <si>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</si>
  <si>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</si>
  <si>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</si>
  <si>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</si>
  <si>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</si>
  <si>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</si>
  <si>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</si>
  <si>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</si>
  <si>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</si>
  <si>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</si>
  <si>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</si>
  <si>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</si>
  <si>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</si>
  <si>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</si>
  <si>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</si>
  <si>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</si>
  <si>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</si>
  <si>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</si>
  <si>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</si>
  <si>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</si>
  <si>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</si>
  <si>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</si>
  <si>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</si>
  <si>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</si>
  <si>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</si>
  <si>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</si>
  <si>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</si>
  <si>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</si>
  <si>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</si>
  <si>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</si>
  <si>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</si>
  <si>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</si>
  <si>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</si>
  <si>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</si>
  <si>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</si>
  <si>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</si>
  <si>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</si>
  <si>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</si>
  <si>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</si>
  <si>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</si>
  <si>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</si>
  <si>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</si>
  <si>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</si>
  <si>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</si>
  <si>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</si>
  <si>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</si>
  <si>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</si>
  <si>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</si>
  <si>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</si>
  <si>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</si>
  <si>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</si>
  <si>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</si>
  <si>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</si>
  <si>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</si>
  <si>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</si>
  <si>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</si>
  <si>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</si>
  <si>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</si>
  <si>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</si>
  <si>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</si>
  <si>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</si>
  <si>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</si>
  <si>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</si>
  <si>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</si>
  <si>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</si>
  <si>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</si>
  <si>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</si>
  <si>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</si>
  <si>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</si>
  <si>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</si>
  <si>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</si>
  <si>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</si>
  <si>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</si>
  <si>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</si>
  <si>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</si>
  <si>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</si>
  <si>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</si>
  <si>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</si>
  <si>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</si>
  <si>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</si>
  <si>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</si>
  <si>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</si>
  <si>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</si>
  <si>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</si>
  <si>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</si>
  <si>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</si>
  <si>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</si>
  <si>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</si>
  <si>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</si>
  <si>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</si>
  <si>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</si>
  <si>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</si>
  <si>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</si>
  <si>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</si>
  <si>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</si>
  <si>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</si>
  <si>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</si>
  <si>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</si>
  <si>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</si>
  <si>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</si>
  <si>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</si>
  <si>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</si>
  <si>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</si>
  <si>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</si>
  <si>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</si>
  <si>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</si>
  <si>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</si>
  <si>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</si>
  <si>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</si>
  <si>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</si>
  <si>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</si>
  <si>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</si>
  <si>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</si>
  <si>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</si>
  <si>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</si>
  <si>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</si>
  <si>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</si>
  <si>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</si>
  <si>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</si>
  <si>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</si>
  <si>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</si>
  <si>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</si>
  <si>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</si>
  <si>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</si>
  <si>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</si>
  <si>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</si>
  <si>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</si>
  <si>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</si>
  <si>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</si>
  <si>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</si>
  <si>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</si>
  <si>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</si>
  <si>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</si>
  <si>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</si>
  <si>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</si>
  <si>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</si>
  <si>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</si>
  <si>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</si>
  <si>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</si>
  <si>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</si>
  <si>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</si>
  <si>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</si>
  <si>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</si>
  <si>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</si>
  <si>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</si>
  <si>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</si>
  <si>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</si>
  <si>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</si>
  <si>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</si>
  <si>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</si>
  <si>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</si>
  <si>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</si>
  <si>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</si>
  <si>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</si>
  <si>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</si>
  <si>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</si>
  <si>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</si>
  <si>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</si>
  <si>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</si>
  <si>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</si>
  <si>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</si>
  <si>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</si>
  <si>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</si>
  <si>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</si>
  <si>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</si>
  <si>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</si>
  <si>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</si>
  <si>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</si>
  <si>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</si>
  <si>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</si>
  <si>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</si>
  <si>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</si>
  <si>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</si>
  <si>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</si>
  <si>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</si>
  <si>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</si>
  <si>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</si>
  <si>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</si>
  <si>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</si>
  <si>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</si>
  <si>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</si>
  <si>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</si>
  <si>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</si>
  <si>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</si>
  <si>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</si>
  <si>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</si>
  <si>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</si>
  <si>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</si>
  <si>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</si>
  <si>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</si>
  <si>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</si>
  <si>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</si>
  <si>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</si>
  <si>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</si>
  <si>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</si>
  <si>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</si>
  <si>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</si>
  <si>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</si>
  <si>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</si>
  <si>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</si>
  <si>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</si>
  <si>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</si>
  <si>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</si>
  <si>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</si>
  <si>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</si>
  <si>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</si>
  <si>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</si>
  <si>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</si>
  <si>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</si>
  <si>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</si>
  <si>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</si>
  <si>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</si>
  <si>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</si>
  <si>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</si>
  <si>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</si>
  <si>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</si>
  <si>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</si>
  <si>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</si>
  <si>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</si>
  <si>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</si>
  <si>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</si>
  <si>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</si>
  <si>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</si>
  <si>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</si>
  <si>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</si>
  <si>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</si>
  <si>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</si>
  <si>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</si>
  <si>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</si>
  <si>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</si>
  <si>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</si>
  <si>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</si>
  <si>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</si>
  <si>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</si>
  <si>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</si>
  <si>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</si>
  <si>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</si>
  <si>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</si>
  <si>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</si>
  <si>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</si>
  <si>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</si>
  <si>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</si>
  <si>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</si>
  <si>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</si>
  <si>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</si>
  <si>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</si>
  <si>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</si>
  <si>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</si>
  <si>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</si>
  <si>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</si>
  <si>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</si>
  <si>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</si>
  <si>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</si>
  <si>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</si>
  <si>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</si>
  <si>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</si>
  <si>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</si>
  <si>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</si>
  <si>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</si>
  <si>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</si>
  <si>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</si>
  <si>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</si>
  <si>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</si>
  <si>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</si>
  <si>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</si>
  <si>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</si>
  <si>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</si>
  <si>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</si>
  <si>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</si>
  <si>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</si>
  <si>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</si>
  <si>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</si>
  <si>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</si>
  <si>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</si>
  <si>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</si>
  <si>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</si>
  <si>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</si>
  <si>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</si>
  <si>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</si>
  <si>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</si>
  <si>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</si>
  <si>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</si>
  <si>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</si>
  <si>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</si>
  <si>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</si>
  <si>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</si>
  <si>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</si>
  <si>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</si>
  <si>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</si>
  <si>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</si>
  <si>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</si>
  <si>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</si>
  <si>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</si>
  <si>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</si>
  <si>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</si>
  <si>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</si>
  <si>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</si>
  <si>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</si>
  <si>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</si>
  <si>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</si>
  <si>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</si>
  <si>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</si>
  <si>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</si>
  <si>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</si>
  <si>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</si>
  <si>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</si>
  <si>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</si>
  <si>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</si>
  <si>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</si>
  <si>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</si>
  <si>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</si>
  <si>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</si>
  <si>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</si>
  <si>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</si>
  <si>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</si>
  <si>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</si>
  <si>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</si>
  <si>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</si>
  <si>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</si>
  <si>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</si>
  <si>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</si>
  <si>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</si>
  <si>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</si>
  <si>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</si>
  <si>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</si>
  <si>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</si>
  <si>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</si>
  <si>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</si>
  <si>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</si>
  <si>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</si>
  <si>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</si>
  <si>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</si>
  <si>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</si>
  <si>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</si>
  <si>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</si>
  <si>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</si>
  <si>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</si>
  <si>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</si>
  <si>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</si>
  <si>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</si>
  <si>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</si>
  <si>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</si>
  <si>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</si>
  <si>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</si>
  <si>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</si>
  <si>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</si>
  <si>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</si>
  <si>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</si>
  <si>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</si>
  <si>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</si>
  <si>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</si>
  <si>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</si>
  <si>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</si>
  <si>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</si>
  <si>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</si>
  <si>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</si>
  <si>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</si>
  <si>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</si>
  <si>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</si>
  <si>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</si>
  <si>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</si>
  <si>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</si>
  <si>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</si>
  <si>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</si>
  <si>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</si>
  <si>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</si>
  <si>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</si>
  <si>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</si>
  <si>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</si>
  <si>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</si>
  <si>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</si>
  <si>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</si>
  <si>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</si>
  <si>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</si>
  <si>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</si>
  <si>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</si>
  <si>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</si>
  <si>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</si>
  <si>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</si>
  <si>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</si>
  <si>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</si>
  <si>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</si>
  <si>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</si>
  <si>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</si>
  <si>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</si>
  <si>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</si>
  <si>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</si>
  <si>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</si>
  <si>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</si>
  <si>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</si>
  <si>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</si>
  <si>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</si>
  <si>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</si>
  <si>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</si>
  <si>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</si>
  <si>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</si>
  <si>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</si>
  <si>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</si>
  <si>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</si>
  <si>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</si>
  <si>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</si>
  <si>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</si>
  <si>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</si>
  <si>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</si>
  <si>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</si>
  <si>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</si>
  <si>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</si>
  <si>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</si>
  <si>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</si>
  <si>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</si>
  <si>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</si>
  <si>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</si>
  <si>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</si>
  <si>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</si>
  <si>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</si>
  <si>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</si>
  <si>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</si>
  <si>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</si>
  <si>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</si>
  <si>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</si>
  <si>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</si>
  <si>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</si>
  <si>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</si>
  <si>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</si>
  <si>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</si>
  <si>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</si>
  <si>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</si>
  <si>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</si>
  <si>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</si>
  <si>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</si>
  <si>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</si>
  <si>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</si>
  <si>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</si>
  <si>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</si>
  <si>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</si>
  <si>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</si>
  <si>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</si>
  <si>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</si>
  <si>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</si>
  <si>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</si>
  <si>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</si>
  <si>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</si>
  <si>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</si>
  <si>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</si>
  <si>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</si>
  <si>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</si>
  <si>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</si>
  <si>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</si>
  <si>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</si>
  <si>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</si>
  <si>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</si>
  <si>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</si>
  <si>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</si>
  <si>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</si>
  <si>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</si>
  <si>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</si>
  <si>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</si>
  <si>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</si>
  <si>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</si>
  <si>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</si>
  <si>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</si>
  <si>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</si>
  <si>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</si>
  <si>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</si>
  <si>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</si>
  <si>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</si>
  <si>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</si>
  <si>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</si>
  <si>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</si>
  <si>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</si>
  <si>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</si>
  <si>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</si>
  <si>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</si>
  <si>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</si>
  <si>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</si>
  <si>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</si>
  <si>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</si>
  <si>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</si>
  <si>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</si>
  <si>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</si>
  <si>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</si>
  <si>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</si>
  <si>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</si>
  <si>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</si>
  <si>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</si>
  <si>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</si>
  <si>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</si>
  <si>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</si>
  <si>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</si>
  <si>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</si>
  <si>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</si>
  <si>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</si>
  <si>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</si>
  <si>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</si>
  <si>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</si>
  <si>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</si>
  <si>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</si>
  <si>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</si>
  <si>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</si>
  <si>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</si>
  <si>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</si>
  <si>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</si>
  <si>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</si>
  <si>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</si>
  <si>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</si>
  <si>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</si>
  <si>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</si>
  <si>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</si>
  <si>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</si>
  <si>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</si>
  <si>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</si>
  <si>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</si>
  <si>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</si>
  <si>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</si>
  <si>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</si>
  <si>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</si>
  <si>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</si>
  <si>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</si>
  <si>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</si>
  <si>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</si>
  <si>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</si>
  <si>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</si>
  <si>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</si>
  <si>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</si>
  <si>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</si>
  <si>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</si>
  <si>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</si>
  <si>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</si>
  <si>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</si>
  <si>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</si>
  <si>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</si>
  <si>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</si>
  <si>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</si>
  <si>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</si>
  <si>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</si>
  <si>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</si>
  <si>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</si>
  <si>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</si>
  <si>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</si>
  <si>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</si>
  <si>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</si>
  <si>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</si>
  <si>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</si>
  <si>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</si>
  <si>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</si>
  <si>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</si>
  <si>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</si>
  <si>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</si>
  <si>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</si>
  <si>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</si>
  <si>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</si>
  <si>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</si>
  <si>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</si>
  <si>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</si>
  <si>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</si>
  <si>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</si>
  <si>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</si>
  <si>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</si>
  <si>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</si>
  <si>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</si>
  <si>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</si>
  <si>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</si>
  <si>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</si>
  <si>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</si>
  <si>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</si>
  <si>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</si>
  <si>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</si>
  <si>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</si>
  <si>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</si>
  <si>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</si>
  <si>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</si>
  <si>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</si>
  <si>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</si>
  <si>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</si>
  <si>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</si>
  <si>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</si>
  <si>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</si>
  <si>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</si>
  <si>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</si>
  <si>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</si>
  <si>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</si>
  <si>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</si>
  <si>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</si>
  <si>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</si>
  <si>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</si>
  <si>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</si>
  <si>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</si>
  <si>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</si>
  <si>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</si>
  <si>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</si>
  <si>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</si>
  <si>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</si>
  <si>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</si>
  <si>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</si>
  <si>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</si>
  <si>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</si>
  <si>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</si>
  <si>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</si>
  <si>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</si>
  <si>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</si>
  <si>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</si>
  <si>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</si>
  <si>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</si>
  <si>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</si>
  <si>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</si>
  <si>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</si>
  <si>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</si>
  <si>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</si>
  <si>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</si>
  <si>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</si>
  <si>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</si>
  <si>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</si>
  <si>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</si>
  <si>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</si>
  <si>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</si>
  <si>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</si>
  <si>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</si>
  <si>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</si>
  <si>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</si>
  <si>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</si>
  <si>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</si>
  <si>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</si>
  <si>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</si>
  <si>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</si>
  <si>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</si>
  <si>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</si>
  <si>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</si>
  <si>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</si>
  <si>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</si>
  <si>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</si>
  <si>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</si>
  <si>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</si>
  <si>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</si>
  <si>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</si>
  <si>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</si>
  <si>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</si>
  <si>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</si>
  <si>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</si>
  <si>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</si>
  <si>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</si>
  <si>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</si>
  <si>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</si>
  <si>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</si>
  <si>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</si>
  <si>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</si>
  <si>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</si>
  <si>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</si>
  <si>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</si>
  <si>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</si>
  <si>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</si>
  <si>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</si>
  <si>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</si>
  <si>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</si>
  <si>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</si>
  <si>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</si>
  <si>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</si>
  <si>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</si>
  <si>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</si>
  <si>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</si>
  <si>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</si>
  <si>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</si>
  <si>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</si>
  <si>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</si>
  <si>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</si>
  <si>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</si>
  <si>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</si>
  <si>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</si>
  <si>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</si>
  <si>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</si>
  <si>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</si>
  <si>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</si>
  <si>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</si>
  <si>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</si>
  <si>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</si>
  <si>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</si>
  <si>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</si>
  <si>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</si>
  <si>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</si>
  <si>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</si>
  <si>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</si>
  <si>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</si>
  <si>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</si>
  <si>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</si>
  <si>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</si>
  <si>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</si>
  <si>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</si>
  <si>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</si>
  <si>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</si>
  <si>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</si>
  <si>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</si>
  <si>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</si>
  <si>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</si>
  <si>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</si>
  <si>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</si>
  <si>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</si>
  <si>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</si>
  <si>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</si>
  <si>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</si>
  <si>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</si>
  <si>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</si>
  <si>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</si>
  <si>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</si>
  <si>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</si>
  <si>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</si>
  <si>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</si>
  <si>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</si>
  <si>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</si>
  <si>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</si>
  <si>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</si>
  <si>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</si>
  <si>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</si>
  <si>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</si>
  <si>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</si>
  <si>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</si>
  <si>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</si>
  <si>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</si>
  <si>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</si>
  <si>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</si>
  <si>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</si>
  <si>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</si>
  <si>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</si>
  <si>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</si>
  <si>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</si>
  <si>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</si>
  <si>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</si>
  <si>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</si>
  <si>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</si>
  <si>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</si>
  <si>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</si>
  <si>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</si>
  <si>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</si>
  <si>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</si>
  <si>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</si>
  <si>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</si>
  <si>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</si>
  <si>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</si>
  <si>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</si>
  <si>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</si>
  <si>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</si>
  <si>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</si>
  <si>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</si>
  <si>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</si>
  <si>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</si>
  <si>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</si>
  <si>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</si>
  <si>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</si>
  <si>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</si>
  <si>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</si>
  <si>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</si>
  <si>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</si>
  <si>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</si>
  <si>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</si>
  <si>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</si>
  <si>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</si>
  <si>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</si>
  <si>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</si>
  <si>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</si>
  <si>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</si>
  <si>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</si>
  <si>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</si>
  <si>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</si>
  <si>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</si>
  <si>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</si>
  <si>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</si>
  <si>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</si>
  <si>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</si>
  <si>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</si>
  <si>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</si>
  <si>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</si>
  <si>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</si>
  <si>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</si>
  <si>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</si>
  <si>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</si>
  <si>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</si>
  <si>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</si>
  <si>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</si>
  <si>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</si>
  <si>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</si>
  <si>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</si>
  <si>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</si>
  <si>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</si>
  <si>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</si>
  <si>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</si>
  <si>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</si>
  <si>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</si>
  <si>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</si>
  <si>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</si>
  <si>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</si>
  <si>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</si>
  <si>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</si>
  <si>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</si>
  <si>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</si>
  <si>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</si>
  <si>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</si>
  <si>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</si>
  <si>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</si>
  <si>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</si>
  <si>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</si>
  <si>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</si>
  <si>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</si>
  <si>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</si>
  <si>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</si>
  <si>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</si>
  <si>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</si>
  <si>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</si>
  <si>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</si>
  <si>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</si>
  <si>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</si>
  <si>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</si>
  <si>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</si>
  <si>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</si>
  <si>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</si>
  <si>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</si>
  <si>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</si>
  <si>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</si>
  <si>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</si>
  <si>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</si>
  <si>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</si>
  <si>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</si>
  <si>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</si>
  <si>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</si>
  <si>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</si>
  <si>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</si>
  <si>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</si>
  <si>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</si>
  <si>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</si>
  <si>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</si>
  <si>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</si>
  <si>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</si>
  <si>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</si>
  <si>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</si>
  <si>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</si>
  <si>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</si>
  <si>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</si>
  <si>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</si>
  <si>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</si>
  <si>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</si>
  <si>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</si>
  <si>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</si>
  <si>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</si>
  <si>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</si>
  <si>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</si>
  <si>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</si>
  <si>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</si>
  <si>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</si>
  <si>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</si>
  <si>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</si>
  <si>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</si>
  <si>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</si>
  <si>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</si>
  <si>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</si>
  <si>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</si>
  <si>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</si>
  <si>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</si>
  <si>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</si>
  <si>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</si>
  <si>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</si>
  <si>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</si>
  <si>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</si>
  <si>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</si>
  <si>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</si>
  <si>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</si>
  <si>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</si>
  <si>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</si>
  <si>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</si>
  <si>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</si>
  <si>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</si>
  <si>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</si>
  <si>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</si>
  <si>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</si>
  <si>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</si>
  <si>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</si>
  <si>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</si>
  <si>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</si>
  <si>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</si>
  <si>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</si>
  <si>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</si>
  <si>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</si>
  <si>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</si>
  <si>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</si>
  <si>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</si>
  <si>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</si>
  <si>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</si>
  <si>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</si>
  <si>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</si>
  <si>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</si>
  <si>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</si>
  <si>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</si>
  <si>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</si>
  <si>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</si>
  <si>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</si>
  <si>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</si>
  <si>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</si>
  <si>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</si>
  <si>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</si>
  <si>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</si>
  <si>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</si>
  <si>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</si>
  <si>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</si>
  <si>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</si>
  <si>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</si>
  <si>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</si>
  <si>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</si>
  <si>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</si>
  <si>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</si>
  <si>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</si>
  <si>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</si>
  <si>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</si>
  <si>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</si>
  <si>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</si>
  <si>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</si>
  <si>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</si>
  <si>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</si>
  <si>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</si>
  <si>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</si>
  <si>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</si>
  <si>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</si>
  <si>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</si>
  <si>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</si>
  <si>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</si>
  <si>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</si>
  <si>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</si>
  <si>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</si>
  <si>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</si>
  <si>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</si>
  <si>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</si>
  <si>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</si>
  <si>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</si>
  <si>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</si>
  <si>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</si>
  <si>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</si>
  <si>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</si>
  <si>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</si>
  <si>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</si>
  <si>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</si>
  <si>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</si>
  <si>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</si>
  <si>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</si>
  <si>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</si>
  <si>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</si>
  <si>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</si>
  <si>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</si>
  <si>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</si>
  <si>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</si>
  <si>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</si>
  <si>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</si>
  <si>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</si>
  <si>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</si>
  <si>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</si>
  <si>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</si>
  <si>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</si>
  <si>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</si>
  <si>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</si>
  <si>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</si>
  <si>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</si>
  <si>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</si>
  <si>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</si>
  <si>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</si>
  <si>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</si>
  <si>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</si>
  <si>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</si>
  <si>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</si>
  <si>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</si>
  <si>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</si>
  <si>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</si>
  <si>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</si>
  <si>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</si>
  <si>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</si>
  <si>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</si>
  <si>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</si>
  <si>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</si>
  <si>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</si>
  <si>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</si>
  <si>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</si>
  <si>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</si>
  <si>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</si>
  <si>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</si>
  <si>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</si>
  <si>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</si>
  <si>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</si>
  <si>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</si>
  <si>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</si>
  <si>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</si>
  <si>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</si>
  <si>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</si>
  <si>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</si>
  <si>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</si>
  <si>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</si>
  <si>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</si>
  <si>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</si>
  <si>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</si>
  <si>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</si>
  <si>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</si>
  <si>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</si>
  <si>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</si>
  <si>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</si>
  <si>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</si>
  <si>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</si>
  <si>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</si>
  <si>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</si>
  <si>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</si>
  <si>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</si>
  <si>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</si>
  <si>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</si>
  <si>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</si>
  <si>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</si>
  <si>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</si>
  <si>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</si>
  <si>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</si>
  <si>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</si>
  <si>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</si>
  <si>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</si>
  <si>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</si>
  <si>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</si>
  <si>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</si>
  <si>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</si>
  <si>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</si>
  <si>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</si>
  <si>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</si>
  <si>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</si>
  <si>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</si>
  <si>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</si>
  <si>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</si>
  <si>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</si>
  <si>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</si>
  <si>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</si>
  <si>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</si>
  <si>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</si>
  <si>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</si>
  <si>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</si>
  <si>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</si>
  <si>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</si>
  <si>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</si>
  <si>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</si>
  <si>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</si>
  <si>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</si>
  <si>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</si>
  <si>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</si>
  <si>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</si>
  <si>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</si>
  <si>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</si>
  <si>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</si>
  <si>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</si>
  <si>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</si>
  <si>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</si>
  <si>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</si>
  <si>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</si>
  <si>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</si>
  <si>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</si>
  <si>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</si>
  <si>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</si>
  <si>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</si>
  <si>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</si>
  <si>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</si>
  <si>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</si>
  <si>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</si>
  <si>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</si>
  <si>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</si>
  <si>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</si>
  <si>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</si>
  <si>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</si>
  <si>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</si>
  <si>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</si>
  <si>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</si>
  <si>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</si>
  <si>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</si>
  <si>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</si>
  <si>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</si>
  <si>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</si>
  <si>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</si>
  <si>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</si>
  <si>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</si>
  <si>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</si>
  <si>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</si>
  <si>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</si>
  <si>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</si>
  <si>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</si>
  <si>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</si>
  <si>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</si>
  <si>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</si>
  <si>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</si>
  <si>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</si>
  <si>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</si>
  <si>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</si>
  <si>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</si>
  <si>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</si>
  <si>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</si>
  <si>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</si>
  <si>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</si>
  <si>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</si>
  <si>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</si>
  <si>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</si>
  <si>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</si>
  <si>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</si>
  <si>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</si>
  <si>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</si>
  <si>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</si>
  <si>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</si>
  <si>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</si>
  <si>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</si>
  <si>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</si>
  <si>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</si>
  <si>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</si>
  <si>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</si>
  <si>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</si>
  <si>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</si>
  <si>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</si>
  <si>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</si>
  <si>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</si>
  <si>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</si>
  <si>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</si>
  <si>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</si>
  <si>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</si>
  <si>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</si>
  <si>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</si>
  <si>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</si>
  <si>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</si>
  <si>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</si>
  <si>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</si>
  <si>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</si>
  <si>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</si>
  <si>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</si>
  <si>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</si>
  <si>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</si>
  <si>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</si>
  <si>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</si>
  <si>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</si>
  <si>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</si>
  <si>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</si>
  <si>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</si>
  <si>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</si>
  <si>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</si>
  <si>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</si>
  <si>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</si>
  <si>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</si>
  <si>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</si>
  <si>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</si>
  <si>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</si>
  <si>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</si>
  <si>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</si>
  <si>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</si>
  <si>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</si>
  <si>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</si>
  <si>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</si>
  <si>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</si>
  <si>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</si>
  <si>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</si>
  <si>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</si>
  <si>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</si>
  <si>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</si>
  <si>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</si>
  <si>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</si>
  <si>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</si>
  <si>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</si>
  <si>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</si>
  <si>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</si>
  <si>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</si>
  <si>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</si>
  <si>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</si>
  <si>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</si>
  <si>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</si>
  <si>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</si>
  <si>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</si>
  <si>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</si>
  <si>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</si>
  <si>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</si>
  <si>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</si>
  <si>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</si>
  <si>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</si>
  <si>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</si>
  <si>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</si>
  <si>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</si>
  <si>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</si>
  <si>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</si>
  <si>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</si>
  <si>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</si>
  <si>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</si>
  <si>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</si>
  <si>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</si>
  <si>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</si>
  <si>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</si>
  <si>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</si>
  <si>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</si>
  <si>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</si>
  <si>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</si>
  <si>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</si>
  <si>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</si>
  <si>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</si>
  <si>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</si>
  <si>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</si>
  <si>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</si>
  <si>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</si>
  <si>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</si>
  <si>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</si>
  <si>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</si>
  <si>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</si>
  <si>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</si>
  <si>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</si>
  <si>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</si>
  <si>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</si>
  <si>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</si>
  <si>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</si>
  <si>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</si>
  <si>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</si>
  <si>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</si>
  <si>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</si>
  <si>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</si>
  <si>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</si>
  <si>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</si>
  <si>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</si>
  <si>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</si>
  <si>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</si>
  <si>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</si>
  <si>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</si>
  <si>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</si>
  <si>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</si>
  <si>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</si>
  <si>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</si>
  <si>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</si>
  <si>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</si>
  <si>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</si>
  <si>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</si>
  <si>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</si>
  <si>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</si>
  <si>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</si>
  <si>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</si>
  <si>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</si>
  <si>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</si>
  <si>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</si>
  <si>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</si>
  <si>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</si>
  <si>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</si>
  <si>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</si>
  <si>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</si>
  <si>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</si>
  <si>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</si>
  <si>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</si>
  <si>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</si>
  <si>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</si>
  <si>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</si>
  <si>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</si>
  <si>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</si>
  <si>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</si>
  <si>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</si>
  <si>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</si>
  <si>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</si>
  <si>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</si>
  <si>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</si>
  <si>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</si>
  <si>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</si>
  <si>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</si>
  <si>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</si>
  <si>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</si>
  <si>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</si>
  <si>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</si>
  <si>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</si>
  <si>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</si>
  <si>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</si>
  <si>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</si>
  <si>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</si>
  <si>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</si>
  <si>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</si>
  <si>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</si>
  <si>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</si>
  <si>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</si>
  <si>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</si>
  <si>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</si>
  <si>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</si>
  <si>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</si>
  <si>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</si>
  <si>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</si>
  <si>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</si>
  <si>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</si>
  <si>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</si>
  <si>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</si>
  <si>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</si>
  <si>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</si>
  <si>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</si>
  <si>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</si>
  <si>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</si>
  <si>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</si>
  <si>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</si>
  <si>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</si>
  <si>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</si>
  <si>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</si>
  <si>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</si>
  <si>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</si>
  <si>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</si>
  <si>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</si>
  <si>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</si>
  <si>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</si>
  <si>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</si>
  <si>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</si>
  <si>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</si>
  <si>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</si>
  <si>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</si>
  <si>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</si>
  <si>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</si>
  <si>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</si>
  <si>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</si>
  <si>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</si>
  <si>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</si>
  <si>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</si>
  <si>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</si>
  <si>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</si>
  <si>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</si>
  <si>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</si>
  <si>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</si>
  <si>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</si>
  <si>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</si>
  <si>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</si>
  <si>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</si>
  <si>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</si>
  <si>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</si>
  <si>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</si>
  <si>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</si>
  <si>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</si>
  <si>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</si>
  <si>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</si>
  <si>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</si>
  <si>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</si>
  <si>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</si>
  <si>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</si>
  <si>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</si>
  <si>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</si>
  <si>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</si>
  <si>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</si>
  <si>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</si>
  <si>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</si>
  <si>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</si>
  <si>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</si>
  <si>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</si>
  <si>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</si>
  <si>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</si>
  <si>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</si>
  <si>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</si>
  <si>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</si>
  <si>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</si>
  <si>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</si>
  <si>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</si>
  <si>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</si>
  <si>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</si>
  <si>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</si>
  <si>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</si>
  <si>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</si>
  <si>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</si>
  <si>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</si>
  <si>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</si>
  <si>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</si>
  <si>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</si>
  <si>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</si>
  <si>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</si>
  <si>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</si>
  <si>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</si>
  <si>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</si>
  <si>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</si>
  <si>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</si>
  <si>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</si>
  <si>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</si>
  <si>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</si>
  <si>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</si>
  <si>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</si>
  <si>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</si>
  <si>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</si>
  <si>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</si>
  <si>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</si>
  <si>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</si>
  <si>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</si>
  <si>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</si>
  <si>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</si>
  <si>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</si>
  <si>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</si>
  <si>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</si>
  <si>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</si>
  <si>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</si>
  <si>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</si>
  <si>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</si>
  <si>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</si>
  <si>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</si>
  <si>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</si>
  <si>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</si>
  <si>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</si>
  <si>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</si>
  <si>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</si>
  <si>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</si>
  <si>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</si>
  <si>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</si>
  <si>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</si>
  <si>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</si>
  <si>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</si>
  <si>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</si>
  <si>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</si>
  <si>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</si>
  <si>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</si>
  <si>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</si>
  <si>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</si>
  <si>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</si>
  <si>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</si>
  <si>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</si>
  <si>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</si>
  <si>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</si>
  <si>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</si>
  <si>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</si>
  <si>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</si>
  <si>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</si>
  <si>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</si>
  <si>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</si>
  <si>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</si>
  <si>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</si>
  <si>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</si>
  <si>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</si>
  <si>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</si>
  <si>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</si>
  <si>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</si>
  <si>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</si>
  <si>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</si>
  <si>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</si>
  <si>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</si>
  <si>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</si>
  <si>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</si>
  <si>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</si>
  <si>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</si>
  <si>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</si>
  <si>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</si>
  <si>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</si>
  <si>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</si>
  <si>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</si>
  <si>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</si>
  <si>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</si>
  <si>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</si>
  <si>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</si>
  <si>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</si>
  <si>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</si>
  <si>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</si>
  <si>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</si>
  <si>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</si>
  <si>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</si>
  <si>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</si>
  <si>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</si>
  <si>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</si>
  <si>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</si>
  <si>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</si>
  <si>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</si>
  <si>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</si>
  <si>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</si>
  <si>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</si>
  <si>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</si>
  <si>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</si>
  <si>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</si>
  <si>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</si>
  <si>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</si>
  <si>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</si>
  <si>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</si>
  <si>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</si>
  <si>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</si>
  <si>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</si>
  <si>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</si>
  <si>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</si>
  <si>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</si>
  <si>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</si>
  <si>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</si>
  <si>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</si>
  <si>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</si>
  <si>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</si>
  <si>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</si>
  <si>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</si>
  <si>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</si>
  <si>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</si>
  <si>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</si>
  <si>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</si>
  <si>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</si>
  <si>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</si>
  <si>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</si>
  <si>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</si>
  <si>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</si>
  <si>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</si>
  <si>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</si>
  <si>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</si>
  <si>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</si>
  <si>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</si>
  <si>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</si>
  <si>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</si>
  <si>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</si>
  <si>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</si>
  <si>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</si>
  <si>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</si>
  <si>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</si>
  <si>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</si>
  <si>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</si>
  <si>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</si>
  <si>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</si>
  <si>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</si>
  <si>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</si>
  <si>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</si>
  <si>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</si>
  <si>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</si>
  <si>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</si>
  <si>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</si>
  <si>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</si>
  <si>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</si>
  <si>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</si>
  <si>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</si>
  <si>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</si>
  <si>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</si>
  <si>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</si>
  <si>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</si>
  <si>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</si>
  <si>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</si>
  <si>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</si>
  <si>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</si>
  <si>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</si>
  <si>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</si>
  <si>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</si>
  <si>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</si>
  <si>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</si>
  <si>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</si>
  <si>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</si>
  <si>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</si>
  <si>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</si>
  <si>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</si>
  <si>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</si>
  <si>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</si>
  <si>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</si>
  <si>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</si>
  <si>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</si>
  <si>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</si>
  <si>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</si>
  <si>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</si>
  <si>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</si>
  <si>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</si>
  <si>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</si>
  <si>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</si>
  <si>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</si>
  <si>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</si>
  <si>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</si>
  <si>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</si>
  <si>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</si>
  <si>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</si>
  <si>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</si>
  <si>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</si>
  <si>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</si>
  <si>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</si>
  <si>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</si>
  <si>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</si>
  <si>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</si>
  <si>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</si>
  <si>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</si>
  <si>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</si>
  <si>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</si>
  <si>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</si>
  <si>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</si>
  <si>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</si>
  <si>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</si>
  <si>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</si>
  <si>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</si>
  <si>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</si>
  <si>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</si>
  <si>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</si>
  <si>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</si>
  <si>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</si>
  <si>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</si>
  <si>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</si>
  <si>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</si>
  <si>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</si>
  <si>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</si>
  <si>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</si>
  <si>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</si>
  <si>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</si>
  <si>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</si>
  <si>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</si>
  <si>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</si>
  <si>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</si>
  <si>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</si>
  <si>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</si>
  <si>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</si>
  <si>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</si>
  <si>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</si>
  <si>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</si>
  <si>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</si>
  <si>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</si>
  <si>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</si>
  <si>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</si>
  <si>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</si>
  <si>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</si>
  <si>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</si>
  <si>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</si>
  <si>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</si>
  <si>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</si>
  <si>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</si>
  <si>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</si>
  <si>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</si>
  <si>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</si>
  <si>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</si>
  <si>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</si>
  <si>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</si>
  <si>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</si>
  <si>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</si>
  <si>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</si>
  <si>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</si>
  <si>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</si>
  <si>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</si>
  <si>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</si>
  <si>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</si>
  <si>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</si>
  <si>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</si>
  <si>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</si>
  <si>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</si>
  <si>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</si>
  <si>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</si>
  <si>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</si>
  <si>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</si>
  <si>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</si>
  <si>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</si>
  <si>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</si>
  <si>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</si>
  <si>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</si>
  <si>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</si>
  <si>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</si>
  <si>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</si>
  <si>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</si>
  <si>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</si>
  <si>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</si>
  <si>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</si>
  <si>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</si>
  <si>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</si>
  <si>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</si>
  <si>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</si>
  <si>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</si>
  <si>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</si>
  <si>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</si>
  <si>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</si>
  <si>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</si>
  <si>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</si>
  <si>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</si>
  <si>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</si>
  <si>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</si>
  <si>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</si>
  <si>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</si>
  <si>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</si>
  <si>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</si>
  <si>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</si>
  <si>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</si>
  <si>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</si>
  <si>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</si>
  <si>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</si>
  <si>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</si>
  <si>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</si>
  <si>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</si>
  <si>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</si>
  <si>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</si>
  <si>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</si>
  <si>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</si>
  <si>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</si>
  <si>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</si>
  <si>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</si>
  <si>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</si>
  <si>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</si>
  <si>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</si>
  <si>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</si>
  <si>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</si>
  <si>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</si>
  <si>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</si>
  <si>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</si>
  <si>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</si>
  <si>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</si>
  <si>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</si>
  <si>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</si>
  <si>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</si>
  <si>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</si>
  <si>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</si>
  <si>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</si>
  <si>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</si>
  <si>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</si>
  <si>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</si>
  <si>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</si>
  <si>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</si>
  <si>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</si>
  <si>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</si>
  <si>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</si>
  <si>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</si>
  <si>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</si>
  <si>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</si>
  <si>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</si>
  <si>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</si>
  <si>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</si>
  <si>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</si>
  <si>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</si>
  <si>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</si>
  <si>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</si>
  <si>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</si>
  <si>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</si>
  <si>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</si>
  <si>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</si>
  <si>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</si>
  <si>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</si>
  <si>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</si>
  <si>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</si>
  <si>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</si>
  <si>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</si>
  <si>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</si>
  <si>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</si>
  <si>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</si>
  <si>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</si>
  <si>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</si>
  <si>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</si>
  <si>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</si>
  <si>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</si>
  <si>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</si>
  <si>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</si>
  <si>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</si>
  <si>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</si>
  <si>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</si>
  <si>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</si>
  <si>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</si>
  <si>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</si>
  <si>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</si>
  <si>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</si>
  <si>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</si>
  <si>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</si>
  <si>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</si>
  <si>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</si>
  <si>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</si>
  <si>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</si>
  <si>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</si>
  <si>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</si>
  <si>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</si>
  <si>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</si>
  <si>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</si>
  <si>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</si>
  <si>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</si>
  <si>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</si>
  <si>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</si>
  <si>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</si>
  <si>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</si>
  <si>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</si>
  <si>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</si>
  <si>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</si>
  <si>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</si>
  <si>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</si>
  <si>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</si>
  <si>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</si>
  <si>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</si>
  <si>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</si>
  <si>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</si>
  <si>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</si>
  <si>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</si>
  <si>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</si>
  <si>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</si>
  <si>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</si>
  <si>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</si>
  <si>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</si>
  <si>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</si>
  <si>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</si>
  <si>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</si>
  <si>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</si>
  <si>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</si>
  <si>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</si>
  <si>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</si>
  <si>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</si>
  <si>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</si>
  <si>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</si>
  <si>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</si>
  <si>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</si>
  <si>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</si>
  <si>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</si>
  <si>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</si>
  <si>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</si>
  <si>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</si>
  <si>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</si>
  <si>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</si>
  <si>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</si>
  <si>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</si>
  <si>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</si>
  <si>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</si>
  <si>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</si>
  <si>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</si>
  <si>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</si>
  <si>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</si>
  <si>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</si>
  <si>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</si>
  <si>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</si>
  <si>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</si>
  <si>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</si>
  <si>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</si>
  <si>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</si>
  <si>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</si>
  <si>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</si>
  <si>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</si>
  <si>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</si>
  <si>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</si>
  <si>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</si>
  <si>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</si>
  <si>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</si>
  <si>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</si>
  <si>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</si>
  <si>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</si>
  <si>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</si>
  <si>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</si>
  <si>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</si>
  <si>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</si>
  <si>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</si>
  <si>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</si>
  <si>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</si>
  <si>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</si>
  <si>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</si>
  <si>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</si>
  <si>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</si>
  <si>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</si>
  <si>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</si>
  <si>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</si>
  <si>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</si>
  <si>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</si>
  <si>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</si>
  <si>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</si>
  <si>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</si>
  <si>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</si>
  <si>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</si>
  <si>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</si>
  <si>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</si>
  <si>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</si>
  <si>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</si>
  <si>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</si>
  <si>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</si>
  <si>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</si>
  <si>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</si>
  <si>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</si>
  <si>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</si>
  <si>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</si>
  <si>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</si>
  <si>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</si>
  <si>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</si>
  <si>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</si>
  <si>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</si>
  <si>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</si>
  <si>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</si>
  <si>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</si>
  <si>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</si>
  <si>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</si>
  <si>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</si>
  <si>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</si>
  <si>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</si>
  <si>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</si>
  <si>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</si>
  <si>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</si>
  <si>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</si>
  <si>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</si>
  <si>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</si>
  <si>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</si>
  <si>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</si>
  <si>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</si>
  <si>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</si>
  <si>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</si>
  <si>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</si>
  <si>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</si>
  <si>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</si>
  <si>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</si>
  <si>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</si>
  <si>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</si>
  <si>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</si>
  <si>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</si>
  <si>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</si>
  <si>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</si>
  <si>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</si>
  <si>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</si>
  <si>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</si>
  <si>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</si>
  <si>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</si>
  <si>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</si>
  <si>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</si>
  <si>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</si>
  <si>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</si>
  <si>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</si>
  <si>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</si>
  <si>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</si>
  <si>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</si>
  <si>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</si>
  <si>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</si>
  <si>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</si>
  <si>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</si>
  <si>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</si>
  <si>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</si>
  <si>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</si>
  <si>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</si>
  <si>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</si>
  <si>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</si>
  <si>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</si>
  <si>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</si>
  <si>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</si>
  <si>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</si>
  <si>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</si>
  <si>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</si>
  <si>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</si>
  <si>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</si>
  <si>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</si>
  <si>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</si>
  <si>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</si>
  <si>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</si>
  <si>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</si>
  <si>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</si>
  <si>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</si>
  <si>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</si>
  <si>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</si>
  <si>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</si>
  <si>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</si>
  <si>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</si>
  <si>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</si>
  <si>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</si>
  <si>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</si>
  <si>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</si>
  <si>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</si>
  <si>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</si>
  <si>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</si>
  <si>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</si>
  <si>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</si>
  <si>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</si>
  <si>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</si>
  <si>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</si>
  <si>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</si>
  <si>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</si>
  <si>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</si>
  <si>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</si>
  <si>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</si>
  <si>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</si>
  <si>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</si>
  <si>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</si>
  <si>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</si>
  <si>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</si>
  <si>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</si>
  <si>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</si>
  <si>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</si>
  <si>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</si>
  <si>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</si>
  <si>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</si>
  <si>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</si>
  <si>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</si>
  <si>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</si>
  <si>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</si>
  <si>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</si>
  <si>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</si>
  <si>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</si>
  <si>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</si>
  <si>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</si>
  <si>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</si>
  <si>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</si>
  <si>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</si>
  <si>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</si>
  <si>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</si>
  <si>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</si>
  <si>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</si>
  <si>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</si>
  <si>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</si>
  <si>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</si>
  <si>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</si>
  <si>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</si>
  <si>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</si>
  <si>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</si>
  <si>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</si>
  <si>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</si>
  <si>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</si>
  <si>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</si>
  <si>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</si>
  <si>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</si>
  <si>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</si>
  <si>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</si>
  <si>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</si>
  <si>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</si>
  <si>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</si>
  <si>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</si>
  <si>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</si>
  <si>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</si>
  <si>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</si>
  <si>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</si>
  <si>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</si>
  <si>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</si>
  <si>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</si>
  <si>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</si>
  <si>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</si>
  <si>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</si>
  <si>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</si>
  <si>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</si>
  <si>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</si>
  <si>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</si>
  <si>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</si>
  <si>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</si>
  <si>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</si>
  <si>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</si>
  <si>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</si>
  <si>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</si>
  <si>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</si>
  <si>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</si>
  <si>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</si>
  <si>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</si>
  <si>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</si>
  <si>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</si>
  <si>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</si>
  <si>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</si>
  <si>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</si>
  <si>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</si>
  <si>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</si>
  <si>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</si>
  <si>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</si>
  <si>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</si>
  <si>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</si>
  <si>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</si>
  <si>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</si>
  <si>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</si>
  <si>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</si>
  <si>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</si>
  <si>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</si>
  <si>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</si>
  <si>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</si>
  <si>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</si>
  <si>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</si>
  <si>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</si>
  <si>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</si>
  <si>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</si>
  <si>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</si>
  <si>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</si>
  <si>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</si>
  <si>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</si>
  <si>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</si>
  <si>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</si>
  <si>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</si>
  <si>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</si>
  <si>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</si>
  <si>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</si>
  <si>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</si>
  <si>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</si>
  <si>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</si>
  <si>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</si>
  <si>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</si>
  <si>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</si>
  <si>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</si>
  <si>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</si>
  <si>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</si>
  <si>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</si>
  <si>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</si>
  <si>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</si>
  <si>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</si>
  <si>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</si>
  <si>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</si>
  <si>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</si>
  <si>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</si>
  <si>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</si>
  <si>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</si>
  <si>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</si>
  <si>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</si>
  <si>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</si>
  <si>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</si>
  <si>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</si>
  <si>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</si>
  <si>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</si>
  <si>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</si>
  <si>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</si>
  <si>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</si>
  <si>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</si>
  <si>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</si>
  <si>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</si>
  <si>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</si>
  <si>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</si>
  <si>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</si>
  <si>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</si>
  <si>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</si>
  <si>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</si>
  <si>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</si>
  <si>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</si>
  <si>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</si>
  <si>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</si>
  <si>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</si>
  <si>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</si>
  <si>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</si>
  <si>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</si>
  <si>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</si>
  <si>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</si>
  <si>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</si>
  <si>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</si>
  <si>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</si>
  <si>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</si>
  <si>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</si>
  <si>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</si>
  <si>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</si>
  <si>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</si>
  <si>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</si>
  <si>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</si>
  <si>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</si>
  <si>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</si>
  <si>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</si>
  <si>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</si>
  <si>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</si>
  <si>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</si>
  <si>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</si>
  <si>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</si>
  <si>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</si>
  <si>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</si>
  <si>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</si>
  <si>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</si>
  <si>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</si>
  <si>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</si>
  <si>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</si>
  <si>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</si>
  <si>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</si>
  <si>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</si>
  <si>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</si>
  <si>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</si>
  <si>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</si>
  <si>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</si>
  <si>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</si>
  <si>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</si>
  <si>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</si>
  <si>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</si>
  <si>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</si>
  <si>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</si>
  <si>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</si>
  <si>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</si>
  <si>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</si>
  <si>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</si>
  <si>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</si>
  <si>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</si>
  <si>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</si>
  <si>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</si>
  <si>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</si>
  <si>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</si>
  <si>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</si>
  <si>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</si>
  <si>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</si>
  <si>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</si>
  <si>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</si>
  <si>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</si>
  <si>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</si>
  <si>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</si>
  <si>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</si>
  <si>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</si>
  <si>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</si>
  <si>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</si>
  <si>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</si>
  <si>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</si>
  <si>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</si>
  <si>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</si>
  <si>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</si>
  <si>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</si>
  <si>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</si>
  <si>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</si>
  <si>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</si>
  <si>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</si>
  <si>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</si>
  <si>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</si>
  <si>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</si>
  <si>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</si>
  <si>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</si>
  <si>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</si>
  <si>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</si>
  <si>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</si>
  <si>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</si>
  <si>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</si>
  <si>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</si>
  <si>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</si>
  <si>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</si>
  <si>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</si>
  <si>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</si>
  <si>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</si>
  <si>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</si>
  <si>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</si>
  <si>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</si>
  <si>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</si>
  <si>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</si>
  <si>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</si>
  <si>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</si>
  <si>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</si>
  <si>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</si>
  <si>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</si>
  <si>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</si>
  <si>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</si>
  <si>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</si>
  <si>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</si>
  <si>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</si>
  <si>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</si>
  <si>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</si>
  <si>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</si>
  <si>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</si>
  <si>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</si>
  <si>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</si>
  <si>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</si>
  <si>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</si>
  <si>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</si>
  <si>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</si>
  <si>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</si>
  <si>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</si>
  <si>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</si>
  <si>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</si>
  <si>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</si>
  <si>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</si>
  <si>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</si>
  <si>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</si>
  <si>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</si>
  <si>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</si>
  <si>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</si>
  <si>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</si>
  <si>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</si>
  <si>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</si>
  <si>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</si>
  <si>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</si>
  <si>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</si>
  <si>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</si>
  <si>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</si>
  <si>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</si>
  <si>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</si>
  <si>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</si>
  <si>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</si>
  <si>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</si>
  <si>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</si>
  <si>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</si>
  <si>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</si>
  <si>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</si>
  <si>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</si>
  <si>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</si>
  <si>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</si>
  <si>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</si>
  <si>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</si>
  <si>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</si>
  <si>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</si>
  <si>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</si>
  <si>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</si>
  <si>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</si>
  <si>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</si>
  <si>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</si>
  <si>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</si>
  <si>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</si>
  <si>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</si>
  <si>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</si>
  <si>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</si>
  <si>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</si>
  <si>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</si>
  <si>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</si>
  <si>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</si>
  <si>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</si>
  <si>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</si>
  <si>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</si>
  <si>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</si>
  <si>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</si>
  <si>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</si>
  <si>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</si>
  <si>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</si>
  <si>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</si>
  <si>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</si>
  <si>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</si>
  <si>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</si>
  <si>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</si>
  <si>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</si>
  <si>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</si>
  <si>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</si>
  <si>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</si>
  <si>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</si>
  <si>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</si>
  <si>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</si>
  <si>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</si>
  <si>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</si>
  <si>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</si>
  <si>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</si>
  <si>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</si>
  <si>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</si>
  <si>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</si>
  <si>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</si>
  <si>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</si>
  <si>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</si>
  <si>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</si>
  <si>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</si>
  <si>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</si>
  <si>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</si>
  <si>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</si>
  <si>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</si>
  <si>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</si>
  <si>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</si>
  <si>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</si>
  <si>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</si>
  <si>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</si>
  <si>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</si>
  <si>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</si>
  <si>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</si>
  <si>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</si>
  <si>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</si>
  <si>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</si>
  <si>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</si>
  <si>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</si>
  <si>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</si>
  <si>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</si>
  <si>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</si>
  <si>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</si>
  <si>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</si>
  <si>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</si>
  <si>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</si>
  <si>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</si>
  <si>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</si>
  <si>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</si>
  <si>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</si>
  <si>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</si>
  <si>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</si>
  <si>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</si>
  <si>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</si>
  <si>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</si>
  <si>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</si>
  <si>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</si>
  <si>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</si>
  <si>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</si>
  <si>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</si>
  <si>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</si>
  <si>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</si>
  <si>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</si>
  <si>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</si>
  <si>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</si>
  <si>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</si>
  <si>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</si>
  <si>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</si>
  <si>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</si>
  <si>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</si>
  <si>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</si>
  <si>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</si>
  <si>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</si>
  <si>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</si>
  <si>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</si>
  <si>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</si>
  <si>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</si>
  <si>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</si>
  <si>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</si>
  <si>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</si>
  <si>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</si>
  <si>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</si>
  <si>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</si>
  <si>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</si>
  <si>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</si>
  <si>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</si>
  <si>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</si>
  <si>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</si>
  <si>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</si>
  <si>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</si>
  <si>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</si>
  <si>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</si>
  <si>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</si>
  <si>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</si>
  <si>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</si>
  <si>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</si>
  <si>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</si>
  <si>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</si>
  <si>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</si>
  <si>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</si>
  <si>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</si>
  <si>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</si>
  <si>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</si>
  <si>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</si>
  <si>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</si>
  <si>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</si>
  <si>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</si>
  <si>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</si>
  <si>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</si>
  <si>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</si>
  <si>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</si>
  <si>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</si>
  <si>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</si>
  <si>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</si>
  <si>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</si>
  <si>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</si>
  <si>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</si>
  <si>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</si>
  <si>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</si>
  <si>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</si>
  <si>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</si>
  <si>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</si>
  <si>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</si>
  <si>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</si>
  <si>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</si>
  <si>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</si>
  <si>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</si>
  <si>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</si>
  <si>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</si>
  <si>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</si>
  <si>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</si>
  <si>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</si>
  <si>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</si>
  <si>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</si>
  <si>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</si>
  <si>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</si>
  <si>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</si>
  <si>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</si>
  <si>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</si>
  <si>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</si>
  <si>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</si>
  <si>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</si>
  <si>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</si>
  <si>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</si>
  <si>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</si>
  <si>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</si>
  <si>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</si>
  <si>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</si>
  <si>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</si>
  <si>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</si>
  <si>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</si>
  <si>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</si>
  <si>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</si>
  <si>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</si>
  <si>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</si>
  <si>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</si>
  <si>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</si>
  <si>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</si>
  <si>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</si>
  <si>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</si>
  <si>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</si>
  <si>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</si>
  <si>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</si>
  <si>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</si>
  <si>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</si>
  <si>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</si>
  <si>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</si>
  <si>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</si>
  <si>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</si>
  <si>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</si>
  <si>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</si>
  <si>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</si>
  <si>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</si>
  <si>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</si>
  <si>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</si>
  <si>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</si>
  <si>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</si>
  <si>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</si>
  <si>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</si>
  <si>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</si>
  <si>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</si>
  <si>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</si>
  <si>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</si>
  <si>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</si>
  <si>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</si>
  <si>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</si>
  <si>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</si>
  <si>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</si>
  <si>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</si>
  <si>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</si>
  <si>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</si>
  <si>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</si>
  <si>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</si>
  <si>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</si>
  <si>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</si>
  <si>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</si>
  <si>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</si>
  <si>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</si>
  <si>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</si>
  <si>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</si>
  <si>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</si>
  <si>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</si>
  <si>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</si>
  <si>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</si>
  <si>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</si>
  <si>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</si>
  <si>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</si>
  <si>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</si>
  <si>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</si>
  <si>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</si>
  <si>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</si>
  <si>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</si>
  <si>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</si>
  <si>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</si>
  <si>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</si>
  <si>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</si>
  <si>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</si>
  <si>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</si>
  <si>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</si>
  <si>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</si>
  <si>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</si>
  <si>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</si>
  <si>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</si>
  <si>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</si>
  <si>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</si>
  <si>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</si>
  <si>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</si>
  <si>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</si>
  <si>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</si>
  <si>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</si>
  <si>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</si>
  <si>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</si>
  <si>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</si>
  <si>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</si>
  <si>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</si>
  <si>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</si>
  <si>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</si>
  <si>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</si>
  <si>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</si>
  <si>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</si>
  <si>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</si>
  <si>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</si>
  <si>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</si>
  <si>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</si>
  <si>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</si>
  <si>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</si>
  <si>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</si>
  <si>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</si>
  <si>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</si>
  <si>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</si>
  <si>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</si>
  <si>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</si>
  <si>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</si>
  <si>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</si>
  <si>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</si>
  <si>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</si>
  <si>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</si>
  <si>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</si>
  <si>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</si>
  <si>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</si>
  <si>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</si>
  <si>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</si>
  <si>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</si>
  <si>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</si>
  <si>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</si>
  <si>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</si>
  <si>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</si>
  <si>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</si>
  <si>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</si>
  <si>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</si>
  <si>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</si>
  <si>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</si>
  <si>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</si>
  <si>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</si>
  <si>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</si>
  <si>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</si>
  <si>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</si>
  <si>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</si>
  <si>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</si>
  <si>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</si>
  <si>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</si>
  <si>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</si>
  <si>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</si>
  <si>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</si>
  <si>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</si>
  <si>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</si>
  <si>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</si>
  <si>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</si>
  <si>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</si>
  <si>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</si>
  <si>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</si>
  <si>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</si>
  <si>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</si>
  <si>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</si>
  <si>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</si>
  <si>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</si>
  <si>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</si>
  <si>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</si>
  <si>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</si>
  <si>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</si>
  <si>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</si>
  <si>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</si>
  <si>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</si>
  <si>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</si>
  <si>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</si>
  <si>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</si>
  <si>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</si>
  <si>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</si>
  <si>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</si>
  <si>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</si>
  <si>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</si>
  <si>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</si>
  <si>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</si>
  <si>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</si>
  <si>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</si>
  <si>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</si>
  <si>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</si>
  <si>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</si>
  <si>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</si>
  <si>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</si>
  <si>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</si>
  <si>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</si>
  <si>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</si>
  <si>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</si>
  <si>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</si>
  <si>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</si>
  <si>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</si>
  <si>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</si>
  <si>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</si>
  <si>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</si>
  <si>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</si>
  <si>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</si>
  <si>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</si>
  <si>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</si>
  <si>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</si>
  <si>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</si>
  <si>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</si>
  <si>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</si>
  <si>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</si>
  <si>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</si>
  <si>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</si>
  <si>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</si>
  <si>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</si>
  <si>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</si>
  <si>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</si>
  <si>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</si>
  <si>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</si>
  <si>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</si>
  <si>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</si>
  <si>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</si>
  <si>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</si>
  <si>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</si>
  <si>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</si>
  <si>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</si>
  <si>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</si>
  <si>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</si>
  <si>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</si>
  <si>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</si>
  <si>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</si>
  <si>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</si>
  <si>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</si>
  <si>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</si>
  <si>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</si>
  <si>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</si>
  <si>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</si>
  <si>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</si>
  <si>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</si>
  <si>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</si>
  <si>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</si>
  <si>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</si>
  <si>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</si>
  <si>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</si>
  <si>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</si>
  <si>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</si>
  <si>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</si>
  <si>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</si>
  <si>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</si>
  <si>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</si>
  <si>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</si>
  <si>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</si>
  <si>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</si>
  <si>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</si>
  <si>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</si>
  <si>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</si>
  <si>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</si>
  <si>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</si>
  <si>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</si>
  <si>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</si>
  <si>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</si>
  <si>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</si>
  <si>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</si>
  <si>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</si>
  <si>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</si>
  <si>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</si>
  <si>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</si>
  <si>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</si>
  <si>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</si>
  <si>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</si>
  <si>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</si>
  <si>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</si>
  <si>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</si>
  <si>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</si>
  <si>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</si>
  <si>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</si>
  <si>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</si>
  <si>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</si>
  <si>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</si>
  <si>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</si>
  <si>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</si>
  <si>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</si>
  <si>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</si>
  <si>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</si>
  <si>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</si>
  <si>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</si>
  <si>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</si>
  <si>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</si>
  <si>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</si>
  <si>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</si>
  <si>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</si>
  <si>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</si>
  <si>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</si>
  <si>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</si>
  <si>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</si>
  <si>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</si>
  <si>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</si>
  <si>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</si>
  <si>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</si>
  <si>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</si>
  <si>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</si>
  <si>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</si>
  <si>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</si>
  <si>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</si>
  <si>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</si>
  <si>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</si>
  <si>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</si>
  <si>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</si>
  <si>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</si>
  <si>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</si>
  <si>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</si>
  <si>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</si>
  <si>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</si>
  <si>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</si>
  <si>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</si>
  <si>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</si>
  <si>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</si>
  <si>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</si>
  <si>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</si>
  <si>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</si>
  <si>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</si>
  <si>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</si>
  <si>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</si>
  <si>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</si>
  <si>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</si>
  <si>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</si>
  <si>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</si>
  <si>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</si>
  <si>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</si>
  <si>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</si>
  <si>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</si>
  <si>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</si>
  <si>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</si>
  <si>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</si>
  <si>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</si>
  <si>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</si>
  <si>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</si>
  <si>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</si>
  <si>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</si>
  <si>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</si>
  <si>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</si>
  <si>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</si>
  <si>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</si>
  <si>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</si>
  <si>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</si>
  <si>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</si>
  <si>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</si>
  <si>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</si>
  <si>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</si>
  <si>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</si>
  <si>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</si>
  <si>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</si>
  <si>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</si>
  <si>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</si>
  <si>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</si>
  <si>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</si>
  <si>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</si>
  <si>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</si>
  <si>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</si>
  <si>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</si>
  <si>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</si>
  <si>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</si>
  <si>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</si>
  <si>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</si>
  <si>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</si>
  <si>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</si>
  <si>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</si>
  <si>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</si>
  <si>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</si>
  <si>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</si>
  <si>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</si>
  <si>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</si>
  <si>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</si>
  <si>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</si>
  <si>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</si>
  <si>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</si>
  <si>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</si>
  <si>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</si>
  <si>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</si>
  <si>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</si>
  <si>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</si>
  <si>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</si>
  <si>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</si>
  <si>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</si>
  <si>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</si>
  <si>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</si>
  <si>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</si>
  <si>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</si>
  <si>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</si>
  <si>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</si>
  <si>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</si>
  <si>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</si>
  <si>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</si>
  <si>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</si>
  <si>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</si>
  <si>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</si>
  <si>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</si>
  <si>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</si>
  <si>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</si>
  <si>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</si>
  <si>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</si>
  <si>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</si>
  <si>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</si>
  <si>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</si>
  <si>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</si>
  <si>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</si>
  <si>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</si>
  <si>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</si>
  <si>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</si>
  <si>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</si>
  <si>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</si>
  <si>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</si>
  <si>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</si>
  <si>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</si>
  <si>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</si>
  <si>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</si>
  <si>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</si>
  <si>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</si>
  <si>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</si>
  <si>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</si>
  <si>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</si>
  <si>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</si>
  <si>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</si>
  <si>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</si>
  <si>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</si>
  <si>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</si>
  <si>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</si>
  <si>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</si>
  <si>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</si>
  <si>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</si>
  <si>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</si>
  <si>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</si>
  <si>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</si>
  <si>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</si>
  <si>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</si>
  <si>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</si>
  <si>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</si>
  <si>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</si>
  <si>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</si>
  <si>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</si>
  <si>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</si>
  <si>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</si>
  <si>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</si>
  <si>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</si>
  <si>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</si>
  <si>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</si>
  <si>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</si>
  <si>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</si>
  <si>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</si>
  <si>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</si>
  <si>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</si>
  <si>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</si>
  <si>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</si>
  <si>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</si>
  <si>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</si>
  <si>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</si>
  <si>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</si>
  <si>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</si>
  <si>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</si>
  <si>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</si>
  <si>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</si>
  <si>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</si>
  <si>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</si>
  <si>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</si>
  <si>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</si>
  <si>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</si>
  <si>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</si>
  <si>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</si>
  <si>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</si>
  <si>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</si>
  <si>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</si>
  <si>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</si>
  <si>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</si>
  <si>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</si>
  <si>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</si>
  <si>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</si>
  <si>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</si>
  <si>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</si>
  <si>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</si>
  <si>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</si>
  <si>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</si>
  <si>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</si>
  <si>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</si>
  <si>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</si>
  <si>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</si>
  <si>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</si>
  <si>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</si>
  <si>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</si>
  <si>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</si>
  <si>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</si>
  <si>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</si>
  <si>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</si>
  <si>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</si>
  <si>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</si>
  <si>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</si>
  <si>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</si>
  <si>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</si>
  <si>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</si>
  <si>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</si>
  <si>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</si>
  <si>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</si>
  <si>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</si>
  <si>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</si>
  <si>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</si>
  <si>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</si>
  <si>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</si>
  <si>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</si>
  <si>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</si>
  <si>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</si>
  <si>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</si>
  <si>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</si>
  <si>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</si>
  <si>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</si>
  <si>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</si>
  <si>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</si>
  <si>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</si>
  <si>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</si>
  <si>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</si>
  <si>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</si>
  <si>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</si>
  <si>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</si>
  <si>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</si>
  <si>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</si>
  <si>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</si>
  <si>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</si>
  <si>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</si>
  <si>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</si>
  <si>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</si>
  <si>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</si>
  <si>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</si>
  <si>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</si>
  <si>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</si>
  <si>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</si>
  <si>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</si>
  <si>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</si>
  <si>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</si>
  <si>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</si>
  <si>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</si>
  <si>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</si>
  <si>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</si>
  <si>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</si>
  <si>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</si>
  <si>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</si>
  <si>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</si>
  <si>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</si>
  <si>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</si>
  <si>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</si>
  <si>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</si>
  <si>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</si>
  <si>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</si>
  <si>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</si>
  <si>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</si>
  <si>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</si>
  <si>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</si>
  <si>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</si>
  <si>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</si>
  <si>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</si>
  <si>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</si>
  <si>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</si>
  <si>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</si>
  <si>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</si>
  <si>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</si>
  <si>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</si>
  <si>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</si>
  <si>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</si>
  <si>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</si>
  <si>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</si>
  <si>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</si>
  <si>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</si>
  <si>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</si>
  <si>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</si>
  <si>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</si>
  <si>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</si>
  <si>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</si>
  <si>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</si>
  <si>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</si>
  <si>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</si>
  <si>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</si>
  <si>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</si>
  <si>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</si>
  <si>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</si>
  <si>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</si>
  <si>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</si>
  <si>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</si>
  <si>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</si>
  <si>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</si>
  <si>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</si>
  <si>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</si>
  <si>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</si>
  <si>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</si>
  <si>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</si>
  <si>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</si>
  <si>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</si>
  <si>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</si>
  <si>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</si>
  <si>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</si>
  <si>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</si>
  <si>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</si>
  <si>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</si>
  <si>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</si>
  <si>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</si>
  <si>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</si>
  <si>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</si>
  <si>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</si>
  <si>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</si>
  <si>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</si>
  <si>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</si>
  <si>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</si>
  <si>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</si>
  <si>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</si>
  <si>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</si>
  <si>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</si>
  <si>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</si>
  <si>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</si>
  <si>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</si>
  <si>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</si>
  <si>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</si>
  <si>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</si>
  <si>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</si>
  <si>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</si>
  <si>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</si>
  <si>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</si>
  <si>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</si>
  <si>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</si>
  <si>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</si>
  <si>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</si>
  <si>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</si>
  <si>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</si>
  <si>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</si>
  <si>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</si>
  <si>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</si>
  <si>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</si>
  <si>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</si>
  <si>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</si>
  <si>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</si>
  <si>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</si>
  <si>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</si>
  <si>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</si>
  <si>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</si>
  <si>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</si>
  <si>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</si>
  <si>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</si>
  <si>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</si>
  <si>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</si>
  <si>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</si>
  <si>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</si>
  <si>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</si>
  <si>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</si>
  <si>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</si>
  <si>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</si>
  <si>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</si>
  <si>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</si>
  <si>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</si>
  <si>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</si>
  <si>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</si>
  <si>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</si>
  <si>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</si>
  <si>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</si>
  <si>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</si>
  <si>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</si>
  <si>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</si>
  <si>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</si>
  <si>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</si>
  <si>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</si>
  <si>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</si>
  <si>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</si>
  <si>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</si>
  <si>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</si>
  <si>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</si>
  <si>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</si>
  <si>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</si>
  <si>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</si>
  <si>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</si>
  <si>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</si>
  <si>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</si>
  <si>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</si>
  <si>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</si>
  <si>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</si>
  <si>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</si>
  <si>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</si>
  <si>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</si>
  <si>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</si>
  <si>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</si>
  <si>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</si>
  <si>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</si>
  <si>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</si>
  <si>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</si>
  <si>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</si>
  <si>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</si>
  <si>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</si>
  <si>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</si>
  <si>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</si>
  <si>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</si>
  <si>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</si>
  <si>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</si>
  <si>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</si>
  <si>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</si>
  <si>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</si>
  <si>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</si>
  <si>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</si>
  <si>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</si>
  <si>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</si>
  <si>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</si>
  <si>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</si>
  <si>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</si>
  <si>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</si>
  <si>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</si>
  <si>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</si>
  <si>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</si>
  <si>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</si>
  <si>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</si>
  <si>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</si>
  <si>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</si>
  <si>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</si>
  <si>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</si>
  <si>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</si>
  <si>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</si>
  <si>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</si>
  <si>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</si>
  <si>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</si>
  <si>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</si>
  <si>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</si>
  <si>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</si>
  <si>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</si>
  <si>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</si>
  <si>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</si>
  <si>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</si>
  <si>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</si>
  <si>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</si>
  <si>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</si>
  <si>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</si>
  <si>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</si>
  <si>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</si>
  <si>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</si>
  <si>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</si>
  <si>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</si>
  <si>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</si>
  <si>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</si>
  <si>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</si>
  <si>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</si>
  <si>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</si>
  <si>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</si>
  <si>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</si>
  <si>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</si>
  <si>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</si>
  <si>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</si>
  <si>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</si>
  <si>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</si>
  <si>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</si>
  <si>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</si>
  <si>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</si>
  <si>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</si>
  <si>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</si>
  <si>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</si>
  <si>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</si>
  <si>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</si>
  <si>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</si>
  <si>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</si>
  <si>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</si>
  <si>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</si>
  <si>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</si>
  <si>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</si>
  <si>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</si>
  <si>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</si>
  <si>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</si>
  <si>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</si>
  <si>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</si>
  <si>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</si>
  <si>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</si>
  <si>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</si>
  <si>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</si>
  <si>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</si>
  <si>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</si>
  <si>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</si>
  <si>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</si>
  <si>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</si>
  <si>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</si>
  <si>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</si>
  <si>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</si>
  <si>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</si>
  <si>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</si>
  <si>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</si>
  <si>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</si>
  <si>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</si>
  <si>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</si>
  <si>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</si>
  <si>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</si>
  <si>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</si>
  <si>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</si>
  <si>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</si>
  <si>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</si>
  <si>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</si>
  <si>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</si>
  <si>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</si>
  <si>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</si>
  <si>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</si>
  <si>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</si>
  <si>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</si>
  <si>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</si>
  <si>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</si>
  <si>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</si>
  <si>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</si>
  <si>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</si>
  <si>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</si>
  <si>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</si>
  <si>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</si>
  <si>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</si>
  <si>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</si>
  <si>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</si>
  <si>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</si>
  <si>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</si>
  <si>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</si>
  <si>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</si>
  <si>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</si>
  <si>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</si>
  <si>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</si>
  <si>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</si>
  <si>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</si>
  <si>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</si>
  <si>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</si>
  <si>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</si>
  <si>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</si>
  <si>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</si>
  <si>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</si>
  <si>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</si>
  <si>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</si>
  <si>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</si>
  <si>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</si>
  <si>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</si>
  <si>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</si>
  <si>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</si>
  <si>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</si>
  <si>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</si>
  <si>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</si>
  <si>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</si>
  <si>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</si>
  <si>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</si>
  <si>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</si>
  <si>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</si>
  <si>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</si>
  <si>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</si>
  <si>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</si>
  <si>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</si>
  <si>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</si>
  <si>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</si>
  <si>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</si>
  <si>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</si>
  <si>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</si>
  <si>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</si>
  <si>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</si>
  <si>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</si>
  <si>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</si>
  <si>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</si>
  <si>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</si>
  <si>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</si>
  <si>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</si>
  <si>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</si>
  <si>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</si>
  <si>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</si>
  <si>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</si>
  <si>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</si>
  <si>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</si>
  <si>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</si>
  <si>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</si>
  <si>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</si>
  <si>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</si>
  <si>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</si>
  <si>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</si>
  <si>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</si>
  <si>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</si>
  <si>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</si>
  <si>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</si>
  <si>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</si>
  <si>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</si>
  <si>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</si>
  <si>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</si>
  <si>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</si>
  <si>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</si>
  <si>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</si>
  <si>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</si>
  <si>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</si>
  <si>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</si>
  <si>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</si>
  <si>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</si>
  <si>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</si>
  <si>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</si>
  <si>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</si>
  <si>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</si>
  <si>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</si>
  <si>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</si>
  <si>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</si>
  <si>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</si>
  <si>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</si>
  <si>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</si>
  <si>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</si>
  <si>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</si>
  <si>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</si>
  <si>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</si>
  <si>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</si>
  <si>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</si>
  <si>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</si>
  <si>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</si>
  <si>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</si>
  <si>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</si>
  <si>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</si>
  <si>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</si>
  <si>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</si>
  <si>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</si>
  <si>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</si>
  <si>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</si>
  <si>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</si>
  <si>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</si>
  <si>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</si>
  <si>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</si>
  <si>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</si>
  <si>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</si>
  <si>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</si>
  <si>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</si>
  <si>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</si>
  <si>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</si>
  <si>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</si>
  <si>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</si>
  <si>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</si>
  <si>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</si>
  <si>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</si>
  <si>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</si>
  <si>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</si>
  <si>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</si>
  <si>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</si>
  <si>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</si>
  <si>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</si>
  <si>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</si>
  <si>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</si>
  <si>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</si>
  <si>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</si>
  <si>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</si>
  <si>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</si>
  <si>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</si>
  <si>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</si>
  <si>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</si>
  <si>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</si>
  <si>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</si>
  <si>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</si>
  <si>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</si>
  <si>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</si>
  <si>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</si>
  <si>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</si>
  <si>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</si>
  <si>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</si>
  <si>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</si>
  <si>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</si>
  <si>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</si>
  <si>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</si>
  <si>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</si>
  <si>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</si>
  <si>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</si>
  <si>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</si>
  <si>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</si>
  <si>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</si>
  <si>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</si>
  <si>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</si>
  <si>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</si>
  <si>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</si>
  <si>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</si>
  <si>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</si>
  <si>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</si>
  <si>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</si>
  <si>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</si>
  <si>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</si>
  <si>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</si>
  <si>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</si>
  <si>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</si>
  <si>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</si>
  <si>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</si>
  <si>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</si>
  <si>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</si>
  <si>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</si>
  <si>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</si>
  <si>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</si>
  <si>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</si>
  <si>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</si>
  <si>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</si>
  <si>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</si>
  <si>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</si>
  <si>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</si>
  <si>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</si>
  <si>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</si>
  <si>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</si>
  <si>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</si>
  <si>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</si>
  <si>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</si>
  <si>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</si>
  <si>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</si>
  <si>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</si>
  <si>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</si>
  <si>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</si>
  <si>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</si>
  <si>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</si>
  <si>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</si>
  <si>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</si>
  <si>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</si>
  <si>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</si>
  <si>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</si>
  <si>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</si>
  <si>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</si>
  <si>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</si>
  <si>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</si>
  <si>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</si>
  <si>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</si>
  <si>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</si>
  <si>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</si>
  <si>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</si>
  <si>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</si>
  <si>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</si>
  <si>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</si>
  <si>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</si>
  <si>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</si>
  <si>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</si>
  <si>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</si>
  <si>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</si>
  <si>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</si>
  <si>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</si>
  <si>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</si>
  <si>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</si>
  <si>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</si>
  <si>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</si>
  <si>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</si>
  <si>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</si>
  <si>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</si>
  <si>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</si>
  <si>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</si>
  <si>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</si>
  <si>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</si>
  <si>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</si>
  <si>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</si>
  <si>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</si>
  <si>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</si>
  <si>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</si>
  <si>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</si>
  <si>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</si>
  <si>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</si>
  <si>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</si>
  <si>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</si>
  <si>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</si>
  <si>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</si>
  <si>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</si>
  <si>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</si>
  <si>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</si>
  <si>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</si>
  <si>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</si>
  <si>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</si>
  <si>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</si>
  <si>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</si>
  <si>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</si>
  <si>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</si>
  <si>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</si>
  <si>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</si>
  <si>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</si>
  <si>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</si>
  <si>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</si>
  <si>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</si>
  <si>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</si>
  <si>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</si>
  <si>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</si>
  <si>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</si>
  <si>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</si>
  <si>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</si>
  <si>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</si>
  <si>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</si>
  <si>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</si>
  <si>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</si>
  <si>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</si>
  <si>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</si>
  <si>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</si>
  <si>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</si>
  <si>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</si>
  <si>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</si>
  <si>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</si>
  <si>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</si>
  <si>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</si>
  <si>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</si>
  <si>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</si>
  <si>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</si>
  <si>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</si>
  <si>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</si>
  <si>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</si>
  <si>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</si>
  <si>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</si>
  <si>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</si>
  <si>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</si>
  <si>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</si>
  <si>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</si>
  <si>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</si>
  <si>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</si>
  <si>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</si>
  <si>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</si>
  <si>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</si>
  <si>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</si>
  <si>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</si>
  <si>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</si>
  <si>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</si>
  <si>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</si>
  <si>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</si>
  <si>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</si>
  <si>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</si>
  <si>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</si>
  <si>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</si>
  <si>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</si>
  <si>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</si>
  <si>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</si>
  <si>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</si>
  <si>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</si>
  <si>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</si>
  <si>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</si>
  <si>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</si>
  <si>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</si>
  <si>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</si>
  <si>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</si>
  <si>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</si>
  <si>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</si>
  <si>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</si>
  <si>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</si>
  <si>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</si>
  <si>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</si>
  <si>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</si>
  <si>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</si>
  <si>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</si>
  <si>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</si>
  <si>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</si>
  <si>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</si>
  <si>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</si>
  <si>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</si>
  <si>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</si>
  <si>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</si>
  <si>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</si>
  <si>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</si>
  <si>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</si>
  <si>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</si>
  <si>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</si>
  <si>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</si>
  <si>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</si>
  <si>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</si>
  <si>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</si>
  <si>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</si>
  <si>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</si>
  <si>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</si>
  <si>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</si>
  <si>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</si>
  <si>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</si>
  <si>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</si>
  <si>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</si>
  <si>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</si>
  <si>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</si>
  <si>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</si>
  <si>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</si>
  <si>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</si>
  <si>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</si>
  <si>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</si>
  <si>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</si>
  <si>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</si>
  <si>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</si>
  <si>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</si>
  <si>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</si>
  <si>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</si>
  <si>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</si>
  <si>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</si>
  <si>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</si>
  <si>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</si>
  <si>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</si>
  <si>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</si>
  <si>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</si>
  <si>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</si>
  <si>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</si>
  <si>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</si>
  <si>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</si>
  <si>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</si>
  <si>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</si>
  <si>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</si>
  <si>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</si>
  <si>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</si>
  <si>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</si>
  <si>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</si>
  <si>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</si>
  <si>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</si>
  <si>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</si>
  <si>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</si>
  <si>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</si>
  <si>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</si>
  <si>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</si>
  <si>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</si>
  <si>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</si>
  <si>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</si>
  <si>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</si>
  <si>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</si>
  <si>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</si>
  <si>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</si>
  <si>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</si>
  <si>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</si>
  <si>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</si>
  <si>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</si>
  <si>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</si>
  <si>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</si>
  <si>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</si>
  <si>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</si>
  <si>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</si>
  <si>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</si>
  <si>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</si>
  <si>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</si>
  <si>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</si>
  <si>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</si>
  <si>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</si>
  <si>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</si>
  <si>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</si>
  <si>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</si>
  <si>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</si>
  <si>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</si>
  <si>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</si>
  <si>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</si>
  <si>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</si>
  <si>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</si>
  <si>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</si>
  <si>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</si>
  <si>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</si>
  <si>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</si>
  <si>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</si>
  <si>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</si>
  <si>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</si>
  <si>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</si>
  <si>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</si>
  <si>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</si>
  <si>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</si>
  <si>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</si>
  <si>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</si>
  <si>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</si>
  <si>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</si>
  <si>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</si>
  <si>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</si>
  <si>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</si>
  <si>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</si>
  <si>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</si>
  <si>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</si>
  <si>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</si>
  <si>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</si>
  <si>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</si>
  <si>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</si>
  <si>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</si>
  <si>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</si>
  <si>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</si>
  <si>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</si>
  <si>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</si>
  <si>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</si>
  <si>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</si>
  <si>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</si>
  <si>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</si>
  <si>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</si>
  <si>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</si>
  <si>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</si>
  <si>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</si>
  <si>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</si>
  <si>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</si>
  <si>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</si>
  <si>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</si>
  <si>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</si>
  <si>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</si>
  <si>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</si>
  <si>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</si>
  <si>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</si>
  <si>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</si>
  <si>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</si>
  <si>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</si>
  <si>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</si>
  <si>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</si>
  <si>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</si>
  <si>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</si>
  <si>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</si>
  <si>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</si>
  <si>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</si>
  <si>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</si>
  <si>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</si>
  <si>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</si>
  <si>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</si>
  <si>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</si>
  <si>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</si>
  <si>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</si>
  <si>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</si>
  <si>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</si>
  <si>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</si>
  <si>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</si>
  <si>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</si>
  <si>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</si>
  <si>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</si>
  <si>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</si>
  <si>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</si>
  <si>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</si>
  <si>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</si>
  <si>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</si>
  <si>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</si>
  <si>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</si>
  <si>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</si>
  <si>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</si>
  <si>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</si>
  <si>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</si>
  <si>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</si>
  <si>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</si>
  <si>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</si>
  <si>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</si>
  <si>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</si>
  <si>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</si>
  <si>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</si>
  <si>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</si>
  <si>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</si>
  <si>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</si>
  <si>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</si>
  <si>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</si>
  <si>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</si>
  <si>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</si>
  <si>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</si>
  <si>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</si>
  <si>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</si>
  <si>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</si>
  <si>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</si>
  <si>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</si>
  <si>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</si>
  <si>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</si>
  <si>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</si>
  <si>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</si>
  <si>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</si>
  <si>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</si>
  <si>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</si>
  <si>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</si>
  <si>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</si>
  <si>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</si>
  <si>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</si>
  <si>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</si>
  <si>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</si>
  <si>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</si>
  <si>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</si>
  <si>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</si>
  <si>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</si>
  <si>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</si>
  <si>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</si>
  <si>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</si>
  <si>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</si>
  <si>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</si>
  <si>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</si>
  <si>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</si>
  <si>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</si>
  <si>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</si>
  <si>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</si>
  <si>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</si>
  <si>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</si>
  <si>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</si>
  <si>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</si>
  <si>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</si>
  <si>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</si>
  <si>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</si>
  <si>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</si>
  <si>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</si>
  <si>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</si>
  <si>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</si>
  <si>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</si>
  <si>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</si>
  <si>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</si>
  <si>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</si>
  <si>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</si>
  <si>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</si>
  <si>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</si>
  <si>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</si>
  <si>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</si>
  <si>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</si>
  <si>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</si>
  <si>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</si>
  <si>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</si>
  <si>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</si>
  <si>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</si>
  <si>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</si>
  <si>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</si>
  <si>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</si>
  <si>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</si>
  <si>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</si>
  <si>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</si>
  <si>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</si>
  <si>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</si>
  <si>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</si>
  <si>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</si>
  <si>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</si>
  <si>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</si>
  <si>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</si>
  <si>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</si>
  <si>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</si>
  <si>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</si>
  <si>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</si>
  <si>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</si>
  <si>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</si>
  <si>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</si>
  <si>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</si>
  <si>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</si>
  <si>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</si>
  <si>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</si>
  <si>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</si>
  <si>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</si>
  <si>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</si>
  <si>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</si>
  <si>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</si>
  <si>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</si>
  <si>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</si>
  <si>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</si>
  <si>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</si>
  <si>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</si>
  <si>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</si>
  <si>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</si>
  <si>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</si>
  <si>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</si>
  <si>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</si>
  <si>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</si>
  <si>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</si>
  <si>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</si>
  <si>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</si>
  <si>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</si>
  <si>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</si>
  <si>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</si>
  <si>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</si>
  <si>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</si>
  <si>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</si>
  <si>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</si>
  <si>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</si>
  <si>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</si>
  <si>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</si>
  <si>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</si>
  <si>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</si>
  <si>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</si>
  <si>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</si>
  <si>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</si>
  <si>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</si>
  <si>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</si>
  <si>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</si>
  <si>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</si>
  <si>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</si>
  <si>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</si>
  <si>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</si>
  <si>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</si>
  <si>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</si>
  <si>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</si>
  <si>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</si>
  <si>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</si>
  <si>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</si>
  <si>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</si>
  <si>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</si>
  <si>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</si>
  <si>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</si>
  <si>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</si>
  <si>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</si>
  <si>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</si>
  <si>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</si>
  <si>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</si>
  <si>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</si>
  <si>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</si>
  <si>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</si>
  <si>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</si>
  <si>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</si>
  <si>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</si>
  <si>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</si>
  <si>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</si>
  <si>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</si>
  <si>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</si>
  <si>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</si>
  <si>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</si>
  <si>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</si>
  <si>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</si>
  <si>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</si>
  <si>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</si>
  <si>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</si>
  <si>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</si>
  <si>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</si>
  <si>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</si>
  <si>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</si>
  <si>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</si>
  <si>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</si>
  <si>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</si>
  <si>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</si>
  <si>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</si>
  <si>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</si>
  <si>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</si>
  <si>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</si>
  <si>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</si>
  <si>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</si>
  <si>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</si>
  <si>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</si>
  <si>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</si>
  <si>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</si>
  <si>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</si>
  <si>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</si>
  <si>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</si>
  <si>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</si>
  <si>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</si>
  <si>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</si>
  <si>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</si>
  <si>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</si>
  <si>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</si>
  <si>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</si>
  <si>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</si>
  <si>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</si>
  <si>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</si>
  <si>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</si>
  <si>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</si>
  <si>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</si>
  <si>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</si>
  <si>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</si>
  <si>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</si>
  <si>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</si>
  <si>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</si>
  <si>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</si>
  <si>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</si>
  <si>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</si>
  <si>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</si>
  <si>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</si>
  <si>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</si>
  <si>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</si>
  <si>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</si>
  <si>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</si>
  <si>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</si>
  <si>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</si>
  <si>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</si>
  <si>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</si>
  <si>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</si>
  <si>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</si>
  <si>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</si>
  <si>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</si>
  <si>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</si>
  <si>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</si>
  <si>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</si>
  <si>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</si>
  <si>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</si>
  <si>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</si>
  <si>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</si>
  <si>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</si>
  <si>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</si>
  <si>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</si>
  <si>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</si>
  <si>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</si>
  <si>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</si>
  <si>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</si>
  <si>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</si>
  <si>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</si>
  <si>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</si>
  <si>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</si>
  <si>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</si>
  <si>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</si>
  <si>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</si>
  <si>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</si>
  <si>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</si>
  <si>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</si>
  <si>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</si>
  <si>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</si>
  <si>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</si>
  <si>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</si>
  <si>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</si>
  <si>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</si>
  <si>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</si>
  <si>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</si>
  <si>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</si>
  <si>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</si>
  <si>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</si>
  <si>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</si>
  <si>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</si>
  <si>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</si>
  <si>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</si>
  <si>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</si>
  <si>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</si>
  <si>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</si>
  <si>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</si>
  <si>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</si>
  <si>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</si>
  <si>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</si>
  <si>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</si>
  <si>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</si>
  <si>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</si>
  <si>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</si>
  <si>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</si>
  <si>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</si>
  <si>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</si>
  <si>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</si>
  <si>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</si>
  <si>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</si>
  <si>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</si>
  <si>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</si>
  <si>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</si>
  <si>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</si>
  <si>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</si>
  <si>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</si>
  <si>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</si>
  <si>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</si>
  <si>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</si>
  <si>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</si>
  <si>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</si>
  <si>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</si>
  <si>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</si>
  <si>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</si>
  <si>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</si>
  <si>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</si>
  <si>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</si>
  <si>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</si>
  <si>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</si>
  <si>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</si>
  <si>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</si>
  <si>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</si>
  <si>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</si>
  <si>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</si>
  <si>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</si>
  <si>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</si>
  <si>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</si>
  <si>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</si>
  <si>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</si>
  <si>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</si>
  <si>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</si>
  <si>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</si>
  <si>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</si>
  <si>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</si>
  <si>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</si>
  <si>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</si>
  <si>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</si>
  <si>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</si>
  <si>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</si>
  <si>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</si>
  <si>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</si>
  <si>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</si>
  <si>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</si>
  <si>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</si>
  <si>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</si>
  <si>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</si>
  <si>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</si>
  <si>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</si>
  <si>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</si>
  <si>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</si>
  <si>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</si>
  <si>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</si>
  <si>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</si>
  <si>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</si>
  <si>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</si>
  <si>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</si>
  <si>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</si>
  <si>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</si>
  <si>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</si>
  <si>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</si>
  <si>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</si>
  <si>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</si>
  <si>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</si>
  <si>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</si>
  <si>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</si>
  <si>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</si>
  <si>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</si>
  <si>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</si>
  <si>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</si>
  <si>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</si>
  <si>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</si>
  <si>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</si>
  <si>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</si>
  <si>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</si>
  <si>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</si>
  <si>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</si>
  <si>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</si>
  <si>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</si>
  <si>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</si>
  <si>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</si>
  <si>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</si>
  <si>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</si>
  <si>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</si>
  <si>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</si>
  <si>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</si>
  <si>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</si>
  <si>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</si>
  <si>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</si>
  <si>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</si>
  <si>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</si>
  <si>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</si>
  <si>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</si>
  <si>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</si>
  <si>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</si>
  <si>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</si>
  <si>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</si>
  <si>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</si>
  <si>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</si>
  <si>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</si>
  <si>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</si>
  <si>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</si>
  <si>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</si>
  <si>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</si>
  <si>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</si>
  <si>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</si>
  <si>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</si>
  <si>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</si>
  <si>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</si>
  <si>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</si>
  <si>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</si>
  <si>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</si>
  <si>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</si>
  <si>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</si>
  <si>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</si>
  <si>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</si>
  <si>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</si>
  <si>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</si>
  <si>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</si>
  <si>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</si>
  <si>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</si>
  <si>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</si>
  <si>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</si>
  <si>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</si>
  <si>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</si>
  <si>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</si>
  <si>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</si>
  <si>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</si>
  <si>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</si>
  <si>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</si>
  <si>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</si>
  <si>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</si>
  <si>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</si>
  <si>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</si>
  <si>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</si>
  <si>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</si>
  <si>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</si>
  <si>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</si>
  <si>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</si>
  <si>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</si>
  <si>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</si>
  <si>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</si>
  <si>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</si>
  <si>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</si>
  <si>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</si>
  <si>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</si>
  <si>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</si>
  <si>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</si>
  <si>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</si>
  <si>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</si>
  <si>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</si>
  <si>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</si>
  <si>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</si>
  <si>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</si>
  <si>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</si>
  <si>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</si>
  <si>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</si>
  <si>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</si>
  <si>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</si>
  <si>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</si>
  <si>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</si>
  <si>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</si>
  <si>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</si>
  <si>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</si>
  <si>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</si>
  <si>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</si>
  <si>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</si>
  <si>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</si>
  <si>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</si>
  <si>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</si>
  <si>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</si>
  <si>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</si>
  <si>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</si>
  <si>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</si>
  <si>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</si>
  <si>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</si>
  <si>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</si>
  <si>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</si>
  <si>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</si>
  <si>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</si>
  <si>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</si>
  <si>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</si>
  <si>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</si>
  <si>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</si>
  <si>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</si>
  <si>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</si>
  <si>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</si>
  <si>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</si>
  <si>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</si>
  <si>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</si>
  <si>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</si>
  <si>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</si>
  <si>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</si>
  <si>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</si>
  <si>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</si>
  <si>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</si>
  <si>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</si>
  <si>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</si>
  <si>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</si>
  <si>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</si>
  <si>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</si>
  <si>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</si>
  <si>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</si>
  <si>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</si>
  <si>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</si>
  <si>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</si>
  <si>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</si>
  <si>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</si>
  <si>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</si>
  <si>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</si>
  <si>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</si>
  <si>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</si>
  <si>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</si>
  <si>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</si>
  <si>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</si>
  <si>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</si>
  <si>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</si>
  <si>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</si>
  <si>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</si>
  <si>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</si>
  <si>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</si>
  <si>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</si>
  <si>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</si>
  <si>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</si>
  <si>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</si>
  <si>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</si>
  <si>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</si>
  <si>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</si>
  <si>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</si>
  <si>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</si>
  <si>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</si>
  <si>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</si>
  <si>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</si>
  <si>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</si>
  <si>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</si>
  <si>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</si>
  <si>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</si>
  <si>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</si>
  <si>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</si>
  <si>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</si>
  <si>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</si>
  <si>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</si>
  <si>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</si>
  <si>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</si>
  <si>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</si>
  <si>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</si>
  <si>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</si>
  <si>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</si>
  <si>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</si>
  <si>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</si>
  <si>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</si>
  <si>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</si>
  <si>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</si>
  <si>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</si>
  <si>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</si>
  <si>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</si>
  <si>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</si>
  <si>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</si>
  <si>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</si>
  <si>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</si>
  <si>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</si>
  <si>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</si>
  <si>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</si>
  <si>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</si>
  <si>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</si>
  <si>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</si>
  <si>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</si>
  <si>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</si>
  <si>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</si>
  <si>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</si>
  <si>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</si>
  <si>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</si>
  <si>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</si>
  <si>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</si>
  <si>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</si>
  <si>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</si>
  <si>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</si>
  <si>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</si>
  <si>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</si>
  <si>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</si>
  <si>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</si>
  <si>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</si>
  <si>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</si>
  <si>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</si>
  <si>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</si>
  <si>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</si>
  <si>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</si>
  <si>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</si>
  <si>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</si>
  <si>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</si>
  <si>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</si>
  <si>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</si>
  <si>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</si>
  <si>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</si>
  <si>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</si>
  <si>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</si>
  <si>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</si>
  <si>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</si>
  <si>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</si>
  <si>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</si>
  <si>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</si>
  <si>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</si>
  <si>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</si>
  <si>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</si>
  <si>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</si>
  <si>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</si>
  <si>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</si>
  <si>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</si>
  <si>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</si>
  <si>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</si>
  <si>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</si>
  <si>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</si>
  <si>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</si>
  <si>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</si>
  <si>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</si>
  <si>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</si>
  <si>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</si>
  <si>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</si>
  <si>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</si>
  <si>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</si>
  <si>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</si>
  <si>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</si>
  <si>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</si>
  <si>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</si>
  <si>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</si>
  <si>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</si>
  <si>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</si>
  <si>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</si>
  <si>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</si>
  <si>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</si>
  <si>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</si>
  <si>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</si>
  <si>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</si>
  <si>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</si>
  <si>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</si>
  <si>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</si>
  <si>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</si>
  <si>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</si>
  <si>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</si>
  <si>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</si>
  <si>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</si>
  <si>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</si>
  <si>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</si>
  <si>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</si>
  <si>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</si>
  <si>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</si>
  <si>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</si>
  <si>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</si>
  <si>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</si>
  <si>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</si>
  <si>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</si>
  <si>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</si>
  <si>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</si>
  <si>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</si>
  <si>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</si>
  <si>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</si>
  <si>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</si>
  <si>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</si>
  <si>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</si>
  <si>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</si>
  <si>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</si>
  <si>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</si>
  <si>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</si>
  <si>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</si>
  <si>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</si>
  <si>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</si>
  <si>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</si>
  <si>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</si>
  <si>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</si>
  <si>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</si>
  <si>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</si>
  <si>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</si>
  <si>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</si>
  <si>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</si>
  <si>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</si>
  <si>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</si>
  <si>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</si>
  <si>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</si>
  <si>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</si>
  <si>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</si>
  <si>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</si>
  <si>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</si>
  <si>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</si>
  <si>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</si>
  <si>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</si>
  <si>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</si>
  <si>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</si>
  <si>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</si>
  <si>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</si>
  <si>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</si>
  <si>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</si>
  <si>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</si>
  <si>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</si>
  <si>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</si>
  <si>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</si>
  <si>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</si>
  <si>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</si>
  <si>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</si>
  <si>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</si>
  <si>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</si>
  <si>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</si>
  <si>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</si>
  <si>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</si>
  <si>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</si>
  <si>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</si>
  <si>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</si>
  <si>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</si>
  <si>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</si>
  <si>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</si>
  <si>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</si>
  <si>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</si>
  <si>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</si>
  <si>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</si>
  <si>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</si>
  <si>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</si>
  <si>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</si>
  <si>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</si>
  <si>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</si>
  <si>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</si>
  <si>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</si>
  <si>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</si>
  <si>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</si>
  <si>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</si>
  <si>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</si>
  <si>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</si>
  <si>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</si>
  <si>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</si>
  <si>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</si>
  <si>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</si>
  <si>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</si>
  <si>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</si>
  <si>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</si>
  <si>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</si>
  <si>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</si>
  <si>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</si>
  <si>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</si>
  <si>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</si>
  <si>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</si>
  <si>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</si>
  <si>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</si>
  <si>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</si>
  <si>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</si>
  <si>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</si>
  <si>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</si>
  <si>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</si>
  <si>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</si>
  <si>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</si>
  <si>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</si>
  <si>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</si>
  <si>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</si>
  <si>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</si>
  <si>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</si>
  <si>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</si>
  <si>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</si>
  <si>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</si>
  <si>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</si>
  <si>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</si>
  <si>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</si>
  <si>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</si>
  <si>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</si>
  <si>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</si>
  <si>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</si>
  <si>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</si>
  <si>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</si>
  <si>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</si>
  <si>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</si>
  <si>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</si>
  <si>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</si>
  <si>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</si>
  <si>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</si>
  <si>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</si>
  <si>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</si>
  <si>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</si>
  <si>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</si>
  <si>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</si>
  <si>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</si>
  <si>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</si>
  <si>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</si>
  <si>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</si>
  <si>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</si>
  <si>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</si>
  <si>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</si>
  <si>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</si>
  <si>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</si>
  <si>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</si>
  <si>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</si>
  <si>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</si>
  <si>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</si>
  <si>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</si>
  <si>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</si>
  <si>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</si>
  <si>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</si>
  <si>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</si>
  <si>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</si>
  <si>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</si>
  <si>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</si>
  <si>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</si>
  <si>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</si>
  <si>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</si>
  <si>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</si>
  <si>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</si>
  <si>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</si>
  <si>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</si>
  <si>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</si>
  <si>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</si>
  <si>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</si>
  <si>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</si>
  <si>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</si>
  <si>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</si>
  <si>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</si>
  <si>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</si>
  <si>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</si>
  <si>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</si>
  <si>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</si>
  <si>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</si>
  <si>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</si>
  <si>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</si>
  <si>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</si>
  <si>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</si>
  <si>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</si>
  <si>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</si>
  <si>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</si>
  <si>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</si>
  <si>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</si>
  <si>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</si>
  <si>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</si>
  <si>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</si>
  <si>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</si>
  <si>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</si>
  <si>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</si>
  <si>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</si>
  <si>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</si>
  <si>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</si>
  <si>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</si>
  <si>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</si>
  <si>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</si>
  <si>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</si>
  <si>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</si>
  <si>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</si>
  <si>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</si>
  <si>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</si>
  <si>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</si>
  <si>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</si>
  <si>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</si>
  <si>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</si>
  <si>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</si>
  <si>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</si>
  <si>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</si>
  <si>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</si>
  <si>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</si>
  <si>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</si>
  <si>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</si>
  <si>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</si>
  <si>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</si>
  <si>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</si>
  <si>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</si>
  <si>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</si>
  <si>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</si>
  <si>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</si>
  <si>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</si>
  <si>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</si>
  <si>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</si>
  <si>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</si>
  <si>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</si>
  <si>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</si>
  <si>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</si>
  <si>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</si>
  <si>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</si>
  <si>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</si>
  <si>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</si>
  <si>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</si>
  <si>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</si>
  <si>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</si>
  <si>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</si>
  <si>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</si>
  <si>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</si>
  <si>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</si>
  <si>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</si>
  <si>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</si>
  <si>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</si>
  <si>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</si>
  <si>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</si>
  <si>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</si>
  <si>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</si>
  <si>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</si>
  <si>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</si>
  <si>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</si>
  <si>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</si>
  <si>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</si>
  <si>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</si>
  <si>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</si>
  <si>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</si>
  <si>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</si>
  <si>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</si>
  <si>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</si>
  <si>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</si>
  <si>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</si>
  <si>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</si>
  <si>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</si>
  <si>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</si>
  <si>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</si>
  <si>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</si>
  <si>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</si>
  <si>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</si>
  <si>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</si>
  <si>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</si>
  <si>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</si>
  <si>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</si>
  <si>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</si>
  <si>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</si>
  <si>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</si>
  <si>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</si>
  <si>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</si>
  <si>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</si>
  <si>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</si>
  <si>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</si>
  <si>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</si>
  <si>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</si>
  <si>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</si>
  <si>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</si>
  <si>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</si>
  <si>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</si>
  <si>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</si>
  <si>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</si>
  <si>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</si>
  <si>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</si>
  <si>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</si>
  <si>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</si>
  <si>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</si>
  <si>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</si>
  <si>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</si>
  <si>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</si>
  <si>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</si>
  <si>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</si>
  <si>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</si>
  <si>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</si>
  <si>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</si>
  <si>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</si>
  <si>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</si>
  <si>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</si>
  <si>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</si>
  <si>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</si>
  <si>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</si>
  <si>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</si>
  <si>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</si>
  <si>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</si>
  <si>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</si>
  <si>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</si>
  <si>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</si>
  <si>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</si>
  <si>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</si>
  <si>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</si>
  <si>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</si>
  <si>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</si>
  <si>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</si>
  <si>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</si>
  <si>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</si>
  <si>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</si>
  <si>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</si>
  <si>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</si>
  <si>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</si>
  <si>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</si>
  <si>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</si>
  <si>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</si>
  <si>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</si>
  <si>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</si>
  <si>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</si>
  <si>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</si>
  <si>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</si>
  <si>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</si>
  <si>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</si>
  <si>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</si>
  <si>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</si>
  <si>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</si>
  <si>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</si>
  <si>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</si>
  <si>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</si>
  <si>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</si>
  <si>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</si>
  <si>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</si>
  <si>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</si>
  <si>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</si>
  <si>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</si>
  <si>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</si>
  <si>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</si>
  <si>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</si>
  <si>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</si>
  <si>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</si>
  <si>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</si>
  <si>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</si>
  <si>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</si>
  <si>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</si>
  <si>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</si>
  <si>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</si>
  <si>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</si>
  <si>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</si>
  <si>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</si>
  <si>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</si>
  <si>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</si>
  <si>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</si>
  <si>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</si>
  <si>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</si>
  <si>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</si>
  <si>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</si>
  <si>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</si>
  <si>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</si>
  <si>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</si>
  <si>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</si>
  <si>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</si>
  <si>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</si>
  <si>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</si>
  <si>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</si>
  <si>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</si>
  <si>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</si>
  <si>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</si>
  <si>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</si>
  <si>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</si>
  <si>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</si>
  <si>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</si>
  <si>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</si>
  <si>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</si>
  <si>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</si>
  <si>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</si>
  <si>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</si>
  <si>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</si>
  <si>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</si>
  <si>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</si>
  <si>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</si>
  <si>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</si>
  <si>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</si>
  <si>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</si>
  <si>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</si>
  <si>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</si>
  <si>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</si>
  <si>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</si>
  <si>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</si>
  <si>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</si>
  <si>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</si>
  <si>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</si>
  <si>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</si>
  <si>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</si>
  <si>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</si>
  <si>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</si>
  <si>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</si>
  <si>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</si>
  <si>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</si>
  <si>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</si>
  <si>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</si>
  <si>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</si>
  <si>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</si>
  <si>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</si>
  <si>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</si>
  <si>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</si>
  <si>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</si>
  <si>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</si>
  <si>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</si>
  <si>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</si>
  <si>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</si>
  <si>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</si>
  <si>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</si>
  <si>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</si>
  <si>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</si>
  <si>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</si>
  <si>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</si>
  <si>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</si>
  <si>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</si>
  <si>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</si>
  <si>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</si>
  <si>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</si>
  <si>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</si>
  <si>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</si>
  <si>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</si>
  <si>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</si>
  <si>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</si>
  <si>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</si>
  <si>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</si>
  <si>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</si>
  <si>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</si>
  <si>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</si>
  <si>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</si>
  <si>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</si>
  <si>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</si>
  <si>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</si>
  <si>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</si>
  <si>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</si>
  <si>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</si>
  <si>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</si>
  <si>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</si>
  <si>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</si>
  <si>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</si>
  <si>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</si>
  <si>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</si>
  <si>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</si>
  <si>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</si>
  <si>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</si>
  <si>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</si>
  <si>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</si>
  <si>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</si>
  <si>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</si>
  <si>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</si>
  <si>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</si>
  <si>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</si>
  <si>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</si>
  <si>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</si>
  <si>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</si>
  <si>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</si>
  <si>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</si>
  <si>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</si>
  <si>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</si>
  <si>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</si>
  <si>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</si>
  <si>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</si>
  <si>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</si>
  <si>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</si>
  <si>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</si>
  <si>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</si>
  <si>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</si>
  <si>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</si>
  <si>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</si>
  <si>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</si>
  <si>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</si>
  <si>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</si>
  <si>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</si>
  <si>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</si>
  <si>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</si>
  <si>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</si>
  <si>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</si>
  <si>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</si>
  <si>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</si>
  <si>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</si>
  <si>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</si>
  <si>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</si>
  <si>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</si>
  <si>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</si>
  <si>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</si>
  <si>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</si>
  <si>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</si>
  <si>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</si>
  <si>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</si>
  <si>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</si>
  <si>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</si>
  <si>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</si>
  <si>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</si>
  <si>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</si>
  <si>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</si>
  <si>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</si>
  <si>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</si>
  <si>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</si>
  <si>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</si>
  <si>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</si>
  <si>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</si>
  <si>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</si>
  <si>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</si>
  <si>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</si>
  <si>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</si>
  <si>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</si>
  <si>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</si>
  <si>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</si>
  <si>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</si>
  <si>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</si>
  <si>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</si>
  <si>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</si>
  <si>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</si>
  <si>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</si>
  <si>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</si>
  <si>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</si>
  <si>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</si>
  <si>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</si>
  <si>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</si>
  <si>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</si>
  <si>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</si>
  <si>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</si>
  <si>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</si>
  <si>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</si>
  <si>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</si>
  <si>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</si>
  <si>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</si>
  <si>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</si>
  <si>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</si>
  <si>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</si>
  <si>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</si>
  <si>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</si>
  <si>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</si>
  <si>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</si>
  <si>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</si>
  <si>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</si>
  <si>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</si>
  <si>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</si>
  <si>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</si>
  <si>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</si>
  <si>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</si>
  <si>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</si>
  <si>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</si>
  <si>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</si>
  <si>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</si>
  <si>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</si>
  <si>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</si>
  <si>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</si>
  <si>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</si>
  <si>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</si>
  <si>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</si>
  <si>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</si>
  <si>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</si>
  <si>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</si>
  <si>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</si>
  <si>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</si>
  <si>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</si>
  <si>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</si>
  <si>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</si>
  <si>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</si>
  <si>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</si>
  <si>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</si>
  <si>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</si>
  <si>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</si>
  <si>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</si>
  <si>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</si>
  <si>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</si>
  <si>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</si>
  <si>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</si>
  <si>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</si>
  <si>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</si>
  <si>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</si>
  <si>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</si>
  <si>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</si>
  <si>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</si>
  <si>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</si>
  <si>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</si>
  <si>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</si>
  <si>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</si>
  <si>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</si>
  <si>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</si>
  <si>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</si>
  <si>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</si>
  <si>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</si>
  <si>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</si>
  <si>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</si>
  <si>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</si>
  <si>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</si>
  <si>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</si>
  <si>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</si>
  <si>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</si>
  <si>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</si>
  <si>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</si>
  <si>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</si>
  <si>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</si>
  <si>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</si>
  <si>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</si>
  <si>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</si>
  <si>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</si>
  <si>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</si>
  <si>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</si>
  <si>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</si>
  <si>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</si>
  <si>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</si>
  <si>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</si>
  <si>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</si>
  <si>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</si>
  <si>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</si>
  <si>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</si>
  <si>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</si>
  <si>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</si>
  <si>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</si>
  <si>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</si>
  <si>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</si>
  <si>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</si>
  <si>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</si>
  <si>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</si>
  <si>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</si>
  <si>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</si>
  <si>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</si>
  <si>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</si>
  <si>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</si>
  <si>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</si>
  <si>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</si>
  <si>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</si>
  <si>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</si>
  <si>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</si>
  <si>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</si>
  <si>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</si>
  <si>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</si>
  <si>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</si>
  <si>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</si>
  <si>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</si>
  <si>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</si>
  <si>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</si>
  <si>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</si>
  <si>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</si>
  <si>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</si>
  <si>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</si>
  <si>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</si>
  <si>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</si>
  <si>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</si>
  <si>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</si>
  <si>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</si>
  <si>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</si>
  <si>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</si>
  <si>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</si>
  <si>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</si>
  <si>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</si>
  <si>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</si>
  <si>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</si>
  <si>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</si>
  <si>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</si>
  <si>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</si>
  <si>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</si>
  <si>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</si>
  <si>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</si>
  <si>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</si>
  <si>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</si>
  <si>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</si>
  <si>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</si>
  <si>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</si>
  <si>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</si>
  <si>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</si>
  <si>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</si>
  <si>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</si>
  <si>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</si>
  <si>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</si>
  <si>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</si>
  <si>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</si>
  <si>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</si>
  <si>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</si>
  <si>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</si>
  <si>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</si>
  <si>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</si>
  <si>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</si>
  <si>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</si>
  <si>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</si>
  <si>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</si>
  <si>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</si>
  <si>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</si>
  <si>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</si>
  <si>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</si>
  <si>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</si>
  <si>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</si>
  <si>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</si>
  <si>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</si>
  <si>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</si>
  <si>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</si>
  <si>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</si>
  <si>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</si>
  <si>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</si>
  <si>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</si>
  <si>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</si>
  <si>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</si>
  <si>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</si>
  <si>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</si>
  <si>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</si>
  <si>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</si>
  <si>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</si>
  <si>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</si>
  <si>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</si>
  <si>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</si>
  <si>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</si>
  <si>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</si>
  <si>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</si>
  <si>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</si>
  <si>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</si>
  <si>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</si>
  <si>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</si>
  <si>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</si>
  <si>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</si>
  <si>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</si>
  <si>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</si>
  <si>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</si>
  <si>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</si>
  <si>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</si>
  <si>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</si>
  <si>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</si>
  <si>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</si>
  <si>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</si>
  <si>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</si>
  <si>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</si>
  <si>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</si>
  <si>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</si>
  <si>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</si>
  <si>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</si>
  <si>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</si>
  <si>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</si>
  <si>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</si>
  <si>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</si>
  <si>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</si>
  <si>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</si>
  <si>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</si>
  <si>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</si>
  <si>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</si>
  <si>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</si>
  <si>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</si>
  <si>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</si>
  <si>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</si>
  <si>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</si>
  <si>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</si>
  <si>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</si>
  <si>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</si>
  <si>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</si>
  <si>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</si>
  <si>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</si>
  <si>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</si>
  <si>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</si>
  <si>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</si>
  <si>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</si>
  <si>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</si>
  <si>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</si>
  <si>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</si>
  <si>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</si>
  <si>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</si>
  <si>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</si>
  <si>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</si>
  <si>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</si>
  <si>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</si>
  <si>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</si>
  <si>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</si>
  <si>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</si>
  <si>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</si>
  <si>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</si>
  <si>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</si>
  <si>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</si>
  <si>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</si>
  <si>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</si>
  <si>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</si>
  <si>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</si>
  <si>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</si>
  <si>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</si>
  <si>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</si>
  <si>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</si>
  <si>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</si>
  <si>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</si>
  <si>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</si>
  <si>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</si>
  <si>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</si>
  <si>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</si>
  <si>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</si>
  <si>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</si>
  <si>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</si>
  <si>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</si>
  <si>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</si>
  <si>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</si>
  <si>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</si>
  <si>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</si>
  <si>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</si>
  <si>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</si>
  <si>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</si>
  <si>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</si>
  <si>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</si>
  <si>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</si>
  <si>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</si>
  <si>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</si>
  <si>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</si>
  <si>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</si>
  <si>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</si>
  <si>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</si>
  <si>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</si>
  <si>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</si>
  <si>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</si>
  <si>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</si>
  <si>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</si>
  <si>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</si>
  <si>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</si>
  <si>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</si>
  <si>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</si>
  <si>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</si>
  <si>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</si>
  <si>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</si>
  <si>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</si>
  <si>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</si>
  <si>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</si>
  <si>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</si>
  <si>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</si>
  <si>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</si>
  <si>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</si>
  <si>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</si>
  <si>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</si>
  <si>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</si>
  <si>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</si>
  <si>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</si>
  <si>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</si>
  <si>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</si>
  <si>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</si>
  <si>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</si>
  <si>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</si>
  <si>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</si>
  <si>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</si>
  <si>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</si>
  <si>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</si>
  <si>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</si>
  <si>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</si>
  <si>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</si>
  <si>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</si>
  <si>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</si>
  <si>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</si>
  <si>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</si>
  <si>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</si>
  <si>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</si>
  <si>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</si>
  <si>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</si>
  <si>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</si>
  <si>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</si>
  <si>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</si>
  <si>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</si>
  <si>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</si>
  <si>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</si>
  <si>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</si>
  <si>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</si>
  <si>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</si>
  <si>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</si>
  <si>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</si>
  <si>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</si>
  <si>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</si>
  <si>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</si>
  <si>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</si>
  <si>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</si>
  <si>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</si>
  <si>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</si>
  <si>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</si>
  <si>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</si>
  <si>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</si>
  <si>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</si>
  <si>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</si>
  <si>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</si>
  <si>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</si>
  <si>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</si>
  <si>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</si>
  <si>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</si>
  <si>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</si>
  <si>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</si>
  <si>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</si>
  <si>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</si>
  <si>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</si>
  <si>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</si>
  <si>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</si>
  <si>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</si>
  <si>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</si>
  <si>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</si>
  <si>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</si>
  <si>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</si>
  <si>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</si>
  <si>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</si>
  <si>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</si>
  <si>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</si>
  <si>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</si>
  <si>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</si>
  <si>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</si>
  <si>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</si>
  <si>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</si>
  <si>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</si>
  <si>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</si>
  <si>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</si>
  <si>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</si>
  <si>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</si>
  <si>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</si>
  <si>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</si>
  <si>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</si>
  <si>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</si>
  <si>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</si>
  <si>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</si>
  <si>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</si>
  <si>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</si>
  <si>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</si>
  <si>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</si>
  <si>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</si>
  <si>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</si>
  <si>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</si>
  <si>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</si>
  <si>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</si>
  <si>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</si>
  <si>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</si>
  <si>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</si>
  <si>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</si>
  <si>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</si>
  <si>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</si>
  <si>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</si>
  <si>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</si>
  <si>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</si>
  <si>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</si>
  <si>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</si>
  <si>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</si>
  <si>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</si>
  <si>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</si>
  <si>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</si>
  <si>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</si>
  <si>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</si>
  <si>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</si>
  <si>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</si>
  <si>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</si>
  <si>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</si>
  <si>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</si>
  <si>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</si>
  <si>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</si>
  <si>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</si>
  <si>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</si>
  <si>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</si>
  <si>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</si>
  <si>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</si>
  <si>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</si>
  <si>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</si>
  <si>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</si>
  <si>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</si>
  <si>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</si>
  <si>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</si>
  <si>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</si>
  <si>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</si>
  <si>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</si>
  <si>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</si>
  <si>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</si>
  <si>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</si>
  <si>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</si>
  <si>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</si>
  <si>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</si>
  <si>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</si>
  <si>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</si>
  <si>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</si>
  <si>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</si>
  <si>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</si>
  <si>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</si>
  <si>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</si>
  <si>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</si>
  <si>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</si>
  <si>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</si>
  <si>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</si>
  <si>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</si>
  <si>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</si>
  <si>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</si>
  <si>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</si>
  <si>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</si>
  <si>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</si>
  <si>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</si>
  <si>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</si>
  <si>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</si>
  <si>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</si>
  <si>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</si>
  <si>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</si>
  <si>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</si>
  <si>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</si>
  <si>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</si>
  <si>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</si>
  <si>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</si>
  <si>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</si>
  <si>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</si>
  <si>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</si>
  <si>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</si>
  <si>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</si>
  <si>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</si>
  <si>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</si>
  <si>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</si>
  <si>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</si>
  <si>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</si>
  <si>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</si>
  <si>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</si>
  <si>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</si>
  <si>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</si>
  <si>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</si>
  <si>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</si>
  <si>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</si>
  <si>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</si>
  <si>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</si>
  <si>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</si>
  <si>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</si>
  <si>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</si>
  <si>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</si>
  <si>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</si>
  <si>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</si>
  <si>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</si>
  <si>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</si>
  <si>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</si>
  <si>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</si>
  <si>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</si>
  <si>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</si>
  <si>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</si>
  <si>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</si>
  <si>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</si>
  <si>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</si>
  <si>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</si>
  <si>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</si>
  <si>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</si>
  <si>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</si>
  <si>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</si>
  <si>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</si>
  <si>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</si>
  <si>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</si>
  <si>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</si>
  <si>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</si>
  <si>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</si>
  <si>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</si>
  <si>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</si>
  <si>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</si>
  <si>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</si>
  <si>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</si>
  <si>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</si>
  <si>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</si>
  <si>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</si>
  <si>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</si>
  <si>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</si>
  <si>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</si>
  <si>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</si>
  <si>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</si>
  <si>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</si>
  <si>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</si>
  <si>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</si>
  <si>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</si>
  <si>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</si>
  <si>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</si>
  <si>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</si>
  <si>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</si>
  <si>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</si>
  <si>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</si>
  <si>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</si>
  <si>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</si>
  <si>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</si>
  <si>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</si>
  <si>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</si>
  <si>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</si>
  <si>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</si>
  <si>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</si>
  <si>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</si>
  <si>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</si>
  <si>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</si>
  <si>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</si>
  <si>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</si>
  <si>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</si>
  <si>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</si>
  <si>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</si>
  <si>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</si>
  <si>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</si>
  <si>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</si>
  <si>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</si>
  <si>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</si>
  <si>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</si>
  <si>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</si>
  <si>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</si>
  <si>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</si>
  <si>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</si>
  <si>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</si>
  <si>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</si>
  <si>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</si>
  <si>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</si>
  <si>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</si>
  <si>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</si>
  <si>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</si>
  <si>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</si>
  <si>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</si>
  <si>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</si>
  <si>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</si>
  <si>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</si>
  <si>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</si>
  <si>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</si>
  <si>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</si>
  <si>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</si>
  <si>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</si>
  <si>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</si>
  <si>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</si>
  <si>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</si>
  <si>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</si>
  <si>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</si>
  <si>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</si>
  <si>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</si>
  <si>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</si>
  <si>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</si>
  <si>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</si>
  <si>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</si>
  <si>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</si>
  <si>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</si>
  <si>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</si>
  <si>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</si>
  <si>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</si>
  <si>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</si>
  <si>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</si>
  <si>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</si>
  <si>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</si>
  <si>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</si>
  <si>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</si>
  <si>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</si>
  <si>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</si>
  <si>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</si>
  <si>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</si>
  <si>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</si>
  <si>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</si>
  <si>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</si>
  <si>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</si>
  <si>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</si>
  <si>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</si>
  <si>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</si>
  <si>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</si>
  <si>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</si>
  <si>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</si>
  <si>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</si>
  <si>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</si>
  <si>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</si>
  <si>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</si>
  <si>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</si>
  <si>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</si>
  <si>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</si>
  <si>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</si>
  <si>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</si>
  <si>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</si>
  <si>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</si>
  <si>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</si>
  <si>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</si>
  <si>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</si>
  <si>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</si>
  <si>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</si>
  <si>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</si>
  <si>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</si>
  <si>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</si>
  <si>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</si>
  <si>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</si>
  <si>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</si>
  <si>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</si>
  <si>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</si>
  <si>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</si>
  <si>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</si>
  <si>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</si>
  <si>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</si>
  <si>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</si>
  <si>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</si>
  <si>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</si>
  <si>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</si>
  <si>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</si>
  <si>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</si>
  <si>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</si>
  <si>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</si>
  <si>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</si>
  <si>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</si>
  <si>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</si>
  <si>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</si>
  <si>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</si>
  <si>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</si>
  <si>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</si>
  <si>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</si>
  <si>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</si>
  <si>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</si>
  <si>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</si>
  <si>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</si>
  <si>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</si>
  <si>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</si>
  <si>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</si>
  <si>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</si>
  <si>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</si>
  <si>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</si>
  <si>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</si>
  <si>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</si>
  <si>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</si>
  <si>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</si>
  <si>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</si>
  <si>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</si>
  <si>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</si>
  <si>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</si>
  <si>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</si>
  <si>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</si>
  <si>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</si>
  <si>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</si>
  <si>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</si>
  <si>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</si>
  <si>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</si>
  <si>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</si>
  <si>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</si>
  <si>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</si>
  <si>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</si>
  <si>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</si>
  <si>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</si>
  <si>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</si>
  <si>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</si>
  <si>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</si>
  <si>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</si>
  <si>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</si>
  <si>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</si>
  <si>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</si>
  <si>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</si>
  <si>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</si>
  <si>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</si>
  <si>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</si>
  <si>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</si>
  <si>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</si>
  <si>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</si>
  <si>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</si>
  <si>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</si>
  <si>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</si>
  <si>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</si>
  <si>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</si>
  <si>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</si>
  <si>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</si>
  <si>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</si>
  <si>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</si>
  <si>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</si>
  <si>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</si>
  <si>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</si>
  <si>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</si>
  <si>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</si>
  <si>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</si>
  <si>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</si>
  <si>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</si>
  <si>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</si>
  <si>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</si>
  <si>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</si>
  <si>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</si>
  <si>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</si>
  <si>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</si>
  <si>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</si>
  <si>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</si>
  <si>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</si>
  <si>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</si>
  <si>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</si>
  <si>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</si>
  <si>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</si>
  <si>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</si>
  <si>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</si>
  <si>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</si>
  <si>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</si>
  <si>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</si>
  <si>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</si>
  <si>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</si>
  <si>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</si>
  <si>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</si>
  <si>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</si>
  <si>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</si>
  <si>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</si>
  <si>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</si>
  <si>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</si>
  <si>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</si>
  <si>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</si>
  <si>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</si>
  <si>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</si>
  <si>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</si>
  <si>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</si>
  <si>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</si>
  <si>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</si>
  <si>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</si>
  <si>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</si>
  <si>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</si>
  <si>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</si>
  <si>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</si>
  <si>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</si>
  <si>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</si>
  <si>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</si>
  <si>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</si>
  <si>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</si>
  <si>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</si>
  <si>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</si>
  <si>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</si>
  <si>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</si>
  <si>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</si>
  <si>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</si>
  <si>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</si>
  <si>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</si>
  <si>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</si>
  <si>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</si>
  <si>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</si>
  <si>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</si>
  <si>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</si>
  <si>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</si>
  <si>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</si>
  <si>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</si>
  <si>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</si>
  <si>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</si>
  <si>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</si>
  <si>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</si>
  <si>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</si>
  <si>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</si>
  <si>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</si>
  <si>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</si>
  <si>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</si>
  <si>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</si>
  <si>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</si>
  <si>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</si>
  <si>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</si>
  <si>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</si>
  <si>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</si>
  <si>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</si>
  <si>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</si>
  <si>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</si>
  <si>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</si>
  <si>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</si>
  <si>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</si>
  <si>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</si>
  <si>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</si>
  <si>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</si>
  <si>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</si>
  <si>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</si>
  <si>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</si>
  <si>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</si>
  <si>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</si>
  <si>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</si>
  <si>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</si>
  <si>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</si>
  <si>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</si>
  <si>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</si>
  <si>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</si>
  <si>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</si>
  <si>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</si>
  <si>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</si>
  <si>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</si>
  <si>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</si>
  <si>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</si>
  <si>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</si>
  <si>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</si>
  <si>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</si>
  <si>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</si>
  <si>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</si>
  <si>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</si>
  <si>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</si>
  <si>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</si>
  <si>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</si>
  <si>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</si>
  <si>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</si>
  <si>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</si>
  <si>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</si>
  <si>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</si>
  <si>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</si>
  <si>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</si>
  <si>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</si>
  <si>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</si>
  <si>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</si>
  <si>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</si>
  <si>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</si>
  <si>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</si>
  <si>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</si>
  <si>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</si>
  <si>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</si>
  <si>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</si>
  <si>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</si>
  <si>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</si>
  <si>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</si>
  <si>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</si>
  <si>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</si>
  <si>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</si>
  <si>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</si>
  <si>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</si>
  <si>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</si>
  <si>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</si>
  <si>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</si>
  <si>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</si>
  <si>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</si>
  <si>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</si>
  <si>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</si>
  <si>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</si>
  <si>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</si>
  <si>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</si>
  <si>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</si>
  <si>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</si>
  <si>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</si>
  <si>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</si>
  <si>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</si>
  <si>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</si>
  <si>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</si>
  <si>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</si>
  <si>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</si>
  <si>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</si>
  <si>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</si>
  <si>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</si>
  <si>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</si>
  <si>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</si>
  <si>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</si>
  <si>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</si>
  <si>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</si>
  <si>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</si>
  <si>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</si>
  <si>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</si>
  <si>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</si>
  <si>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</si>
  <si>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</si>
  <si>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</si>
  <si>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</si>
  <si>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</si>
  <si>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</si>
  <si>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</si>
  <si>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</si>
  <si>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</si>
  <si>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</si>
  <si>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</si>
  <si>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</si>
  <si>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</si>
  <si>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</si>
  <si>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</si>
  <si>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</si>
  <si>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</si>
  <si>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</si>
  <si>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</si>
  <si>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</si>
  <si>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</si>
  <si>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</si>
  <si>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</si>
  <si>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</si>
  <si>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</si>
  <si>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</si>
  <si>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</si>
  <si>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</si>
  <si>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</si>
  <si>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</si>
  <si>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</si>
  <si>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</si>
  <si>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</si>
  <si>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</si>
  <si>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</si>
  <si>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</si>
  <si>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</si>
  <si>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</si>
  <si>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</si>
  <si>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</si>
  <si>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</si>
  <si>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</si>
  <si>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</si>
  <si>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</si>
  <si>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</si>
  <si>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</si>
  <si>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</si>
  <si>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</si>
  <si>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</si>
  <si>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</si>
  <si>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</si>
  <si>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</si>
  <si>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</si>
  <si>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</si>
  <si>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</si>
  <si>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</si>
  <si>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</si>
  <si>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</si>
  <si>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</si>
  <si>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</si>
  <si>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</si>
  <si>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</si>
  <si>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</si>
  <si>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</si>
  <si>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</si>
  <si>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</si>
  <si>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</si>
  <si>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</si>
  <si>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</si>
  <si>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</si>
  <si>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</si>
  <si>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</si>
  <si>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</si>
  <si>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</si>
  <si>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</si>
  <si>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</si>
  <si>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</si>
  <si>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</si>
  <si>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</si>
  <si>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</si>
  <si>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</si>
  <si>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</si>
  <si>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</si>
  <si>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</si>
  <si>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</si>
  <si>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</si>
  <si>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</si>
  <si>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</si>
  <si>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</si>
  <si>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</si>
  <si>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</si>
  <si>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</si>
  <si>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</si>
  <si>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</si>
  <si>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</si>
  <si>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</si>
  <si>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</si>
  <si>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</si>
  <si>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</si>
  <si>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</si>
  <si>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</si>
  <si>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</si>
  <si>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</si>
  <si>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</si>
  <si>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</si>
  <si>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</si>
  <si>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</si>
  <si>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</si>
  <si>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</si>
  <si>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</si>
  <si>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</si>
  <si>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</si>
  <si>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</si>
  <si>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</si>
  <si>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</si>
  <si>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</si>
  <si>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</si>
  <si>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</si>
  <si>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</si>
  <si>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</si>
  <si>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</si>
  <si>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</si>
  <si>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</si>
  <si>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</si>
  <si>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</si>
  <si>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</si>
  <si>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</si>
  <si>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</si>
  <si>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</si>
  <si>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</si>
  <si>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</si>
  <si>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</si>
  <si>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</si>
  <si>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</si>
  <si>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</si>
  <si>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</si>
  <si>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</si>
  <si>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</si>
  <si>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</si>
  <si>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</si>
  <si>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</si>
  <si>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</si>
  <si>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</si>
  <si>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</si>
  <si>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</si>
  <si>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</si>
  <si>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</si>
  <si>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</si>
  <si>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</si>
  <si>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</si>
  <si>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</si>
  <si>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</si>
  <si>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</si>
  <si>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</si>
  <si>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</si>
  <si>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</si>
  <si>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</si>
  <si>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</si>
  <si>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</si>
  <si>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</si>
  <si>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</si>
  <si>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</si>
  <si>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</si>
  <si>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</si>
  <si>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</si>
  <si>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</si>
  <si>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</si>
  <si>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</si>
  <si>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</si>
  <si>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</si>
  <si>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</si>
  <si>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</si>
  <si>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</si>
  <si>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</si>
  <si>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</si>
  <si>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</si>
  <si>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</si>
  <si>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</si>
  <si>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</si>
  <si>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</si>
  <si>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</si>
  <si>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</si>
  <si>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</si>
  <si>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</si>
  <si>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</si>
  <si>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</si>
  <si>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</si>
  <si>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</si>
  <si>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</si>
  <si>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</si>
  <si>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</si>
  <si>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</si>
  <si>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</si>
  <si>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</si>
  <si>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</si>
  <si>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</si>
  <si>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</si>
  <si>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</si>
  <si>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</si>
  <si>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</si>
  <si>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</si>
  <si>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</si>
  <si>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</si>
  <si>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</si>
  <si>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</si>
  <si>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</si>
  <si>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</si>
  <si>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</si>
  <si>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</si>
  <si>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</si>
  <si>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</si>
  <si>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</si>
  <si>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</si>
  <si>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</si>
  <si>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</si>
  <si>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</si>
  <si>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</si>
  <si>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</si>
  <si>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</si>
  <si>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</si>
  <si>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</si>
  <si>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</si>
  <si>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</si>
  <si>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</si>
  <si>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</si>
  <si>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</si>
  <si>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</si>
  <si>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</si>
  <si>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</si>
  <si>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</si>
  <si>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</si>
  <si>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</si>
  <si>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</si>
  <si>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</si>
  <si>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</si>
  <si>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</si>
  <si>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</si>
  <si>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</si>
  <si>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</si>
  <si>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</si>
  <si>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</si>
  <si>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</si>
  <si>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</si>
  <si>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</si>
  <si>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</si>
  <si>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</si>
  <si>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</si>
  <si>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</si>
  <si>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</si>
  <si>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</si>
  <si>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</si>
  <si>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</si>
  <si>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</si>
  <si>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</si>
  <si>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</si>
  <si>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</si>
  <si>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</si>
  <si>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</si>
  <si>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</si>
  <si>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</si>
  <si>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</si>
  <si>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</si>
  <si>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</si>
  <si>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</si>
  <si>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</si>
  <si>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</si>
  <si>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</si>
  <si>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</si>
  <si>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</si>
  <si>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</si>
  <si>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</si>
  <si>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</si>
  <si>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</si>
  <si>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</si>
  <si>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</si>
  <si>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</si>
  <si>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</si>
  <si>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</si>
  <si>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</si>
  <si>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</si>
  <si>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</si>
  <si>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</si>
  <si>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</si>
  <si>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</si>
  <si>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</si>
  <si>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</si>
  <si>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</si>
  <si>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</si>
  <si>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</si>
  <si>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</si>
  <si>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</si>
  <si>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</si>
  <si>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</si>
  <si>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</si>
  <si>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</si>
  <si>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</si>
  <si>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</si>
  <si>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</si>
  <si>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</si>
  <si>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</si>
  <si>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</si>
  <si>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</si>
  <si>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</si>
  <si>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</si>
  <si>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</si>
  <si>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</si>
  <si>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</si>
  <si>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</si>
  <si>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</si>
  <si>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</si>
  <si>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</si>
  <si>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</si>
  <si>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</si>
  <si>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</si>
  <si>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</si>
  <si>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</si>
  <si>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</si>
  <si>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</si>
  <si>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</si>
  <si>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</si>
  <si>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</si>
  <si>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</si>
  <si>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</si>
  <si>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</si>
  <si>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</si>
  <si>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</si>
  <si>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</si>
  <si>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</si>
  <si>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</si>
  <si>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</si>
  <si>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</si>
  <si>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</si>
  <si>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</si>
  <si>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</si>
  <si>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</si>
  <si>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</si>
  <si>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</si>
  <si>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</si>
  <si>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</si>
  <si>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</si>
  <si>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</si>
  <si>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</si>
  <si>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</si>
  <si>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</si>
  <si>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</si>
  <si>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</si>
  <si>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</si>
  <si>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</si>
  <si>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</si>
  <si>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</si>
  <si>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</si>
  <si>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</si>
  <si>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</si>
  <si>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</si>
  <si>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</si>
  <si>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</si>
  <si>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</si>
  <si>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</si>
  <si>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</si>
  <si>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</si>
  <si>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</si>
  <si>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</si>
  <si>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</si>
  <si>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</si>
  <si>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</si>
  <si>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</si>
  <si>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</si>
  <si>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</si>
  <si>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</si>
  <si>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</si>
  <si>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</si>
  <si>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</si>
  <si>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</si>
  <si>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</si>
  <si>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</si>
  <si>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</si>
  <si>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</si>
  <si>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</si>
  <si>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</si>
  <si>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</si>
  <si>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</si>
  <si>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</si>
  <si>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</si>
  <si>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</si>
  <si>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</si>
  <si>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</si>
  <si>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</si>
  <si>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</si>
  <si>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</si>
  <si>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</si>
  <si>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</si>
  <si>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</si>
  <si>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</si>
  <si>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</si>
  <si>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</si>
  <si>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</si>
  <si>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</si>
  <si>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</si>
  <si>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</si>
  <si>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</si>
  <si>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</si>
  <si>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</si>
  <si>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</si>
  <si>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</si>
  <si>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</si>
  <si>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</si>
  <si>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</si>
  <si>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</si>
  <si>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</si>
  <si>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</si>
  <si>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</si>
  <si>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</si>
  <si>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</si>
  <si>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</si>
  <si>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</si>
  <si>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</si>
  <si>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</si>
  <si>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</si>
  <si>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</si>
  <si>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</si>
  <si>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</si>
  <si>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</si>
  <si>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</si>
  <si>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</si>
  <si>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</si>
  <si>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</si>
  <si>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</si>
  <si>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</si>
  <si>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</si>
  <si>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</si>
  <si>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</si>
  <si>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</si>
  <si>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</si>
  <si>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</si>
  <si>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</si>
  <si>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</si>
  <si>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</si>
  <si>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</si>
  <si>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</si>
  <si>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</si>
  <si>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</si>
  <si>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</si>
  <si>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</si>
  <si>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</si>
  <si>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</si>
  <si>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</si>
  <si>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</si>
  <si>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</si>
  <si>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</si>
  <si>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</si>
  <si>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</si>
  <si>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</si>
  <si>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</si>
  <si>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</si>
  <si>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</si>
  <si>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</si>
  <si>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</si>
  <si>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</si>
  <si>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</si>
  <si>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</si>
  <si>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</si>
  <si>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</si>
  <si>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</si>
  <si>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</si>
  <si>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</si>
  <si>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</si>
  <si>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</si>
  <si>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</si>
  <si>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</si>
  <si>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</si>
  <si>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</si>
  <si>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</si>
  <si>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</si>
  <si>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</si>
  <si>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</si>
  <si>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</si>
  <si>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</si>
  <si>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</si>
  <si>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</si>
  <si>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</si>
  <si>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</si>
  <si>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</si>
  <si>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</si>
  <si>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</si>
  <si>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</si>
  <si>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</si>
  <si>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</si>
  <si>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</si>
  <si>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</si>
  <si>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</si>
  <si>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</si>
  <si>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</si>
  <si>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</si>
  <si>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</si>
  <si>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</si>
  <si>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</si>
  <si>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</si>
  <si>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</si>
  <si>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</si>
  <si>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</si>
  <si>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</si>
  <si>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</si>
  <si>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</si>
  <si>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</si>
  <si>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</si>
  <si>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</si>
  <si>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</si>
  <si>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</si>
  <si>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</si>
  <si>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</si>
  <si>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</si>
  <si>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</si>
  <si>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</si>
  <si>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</si>
  <si>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</si>
  <si>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</si>
  <si>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</si>
  <si>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</si>
  <si>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</si>
  <si>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</si>
  <si>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</si>
  <si>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</si>
  <si>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</si>
  <si>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</si>
  <si>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</si>
  <si>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</si>
  <si>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</si>
  <si>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</si>
  <si>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</si>
  <si>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</si>
  <si>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</si>
  <si>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</si>
  <si>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</si>
  <si>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</si>
  <si>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</si>
  <si>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</si>
  <si>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</si>
  <si>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</si>
  <si>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</si>
  <si>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</si>
  <si>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</si>
  <si>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</si>
  <si>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</si>
  <si>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</si>
  <si>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</si>
  <si>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</si>
  <si>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</si>
  <si>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</si>
  <si>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</si>
  <si>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</si>
  <si>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</si>
  <si>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</si>
  <si>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</si>
  <si>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</si>
  <si>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</si>
  <si>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</si>
  <si>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</si>
  <si>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</si>
  <si>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</si>
  <si>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</si>
  <si>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</si>
  <si>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</si>
  <si>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</si>
  <si>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</si>
  <si>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</si>
  <si>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</si>
  <si>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</si>
  <si>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</si>
  <si>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</si>
  <si>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</si>
  <si>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</si>
  <si>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</si>
  <si>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</si>
  <si>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</si>
  <si>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</si>
  <si>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</si>
  <si>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</si>
  <si>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</si>
  <si>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</si>
  <si>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</si>
  <si>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</si>
  <si>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</si>
  <si>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</si>
  <si>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</si>
  <si>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</si>
  <si>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</si>
  <si>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</si>
  <si>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</si>
  <si>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</si>
  <si>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</si>
  <si>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</si>
  <si>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</si>
  <si>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</si>
  <si>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</si>
  <si>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</si>
  <si>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</si>
  <si>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</si>
  <si>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</si>
  <si>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</si>
  <si>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</si>
  <si>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</si>
  <si>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</si>
  <si>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</si>
  <si>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</si>
  <si>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</si>
  <si>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</si>
  <si>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</si>
  <si>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</si>
  <si>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</si>
  <si>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</si>
  <si>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</si>
  <si>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</si>
  <si>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</si>
  <si>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</si>
  <si>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</si>
  <si>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</si>
  <si>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</si>
  <si>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</si>
  <si>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</si>
  <si>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</si>
  <si>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</si>
  <si>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</si>
  <si>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</si>
  <si>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</si>
  <si>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</si>
  <si>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</si>
  <si>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</si>
  <si>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</si>
  <si>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</si>
  <si>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</si>
  <si>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</si>
  <si>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</si>
  <si>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</si>
  <si>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</si>
  <si>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</si>
  <si>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</si>
  <si>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</si>
  <si>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</si>
  <si>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</si>
  <si>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</si>
  <si>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</si>
  <si>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</si>
  <si>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</si>
  <si>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</si>
  <si>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</si>
  <si>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</si>
  <si>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</si>
  <si>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</si>
  <si>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</si>
  <si>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</si>
  <si>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</si>
  <si>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</si>
  <si>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</si>
  <si>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</si>
  <si>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</si>
  <si>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</si>
  <si>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</si>
  <si>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</si>
  <si>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</si>
  <si>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</si>
  <si>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</si>
  <si>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</si>
  <si>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</si>
  <si>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</si>
  <si>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</si>
  <si>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</si>
  <si>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</si>
  <si>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</si>
  <si>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</si>
  <si>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</si>
  <si>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</si>
  <si>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</si>
  <si>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</si>
  <si>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</si>
  <si>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</si>
  <si>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</si>
  <si>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</si>
  <si>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</si>
  <si>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</si>
  <si>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</si>
  <si>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</si>
  <si>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</si>
  <si>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</si>
  <si>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</si>
  <si>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</si>
  <si>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</si>
  <si>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</si>
  <si>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</si>
  <si>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</si>
  <si>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</si>
  <si>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</si>
  <si>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</si>
  <si>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</si>
  <si>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</si>
  <si>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</si>
  <si>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</si>
  <si>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</si>
  <si>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</si>
  <si>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</si>
  <si>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</si>
  <si>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</si>
  <si>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</si>
  <si>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</si>
  <si>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</si>
  <si>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</si>
  <si>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</si>
  <si>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</si>
  <si>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</si>
  <si>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</si>
  <si>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</si>
  <si>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</si>
  <si>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</si>
  <si>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</si>
  <si>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</si>
  <si>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</si>
  <si>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</si>
  <si>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</si>
  <si>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</si>
  <si>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</si>
  <si>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</si>
  <si>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</si>
  <si>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</si>
  <si>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</si>
  <si>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</si>
  <si>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</si>
  <si>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</si>
  <si>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</si>
  <si>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</si>
  <si>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</si>
  <si>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</si>
  <si>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</si>
  <si>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</si>
  <si>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</si>
  <si>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</si>
  <si>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</si>
  <si>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</si>
  <si>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</si>
  <si>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</si>
  <si>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</si>
  <si>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</si>
  <si>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</si>
  <si>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</si>
  <si>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</si>
  <si>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</si>
  <si>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</si>
  <si>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</si>
  <si>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</si>
  <si>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</si>
  <si>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</si>
  <si>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</si>
  <si>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</si>
  <si>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</si>
  <si>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</si>
  <si>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</si>
  <si>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</si>
  <si>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</si>
  <si>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</si>
  <si>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</si>
  <si>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</si>
  <si>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</si>
  <si>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</si>
  <si>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</si>
  <si>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</si>
  <si>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</si>
  <si>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</si>
  <si>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</si>
  <si>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</si>
  <si>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</si>
  <si>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</si>
  <si>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</si>
  <si>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</si>
  <si>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</si>
  <si>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</si>
  <si>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</si>
  <si>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</si>
  <si>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</si>
  <si>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</si>
  <si>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</si>
  <si>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</si>
  <si>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</si>
  <si>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</si>
  <si>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</si>
  <si>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</si>
  <si>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</si>
  <si>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</si>
  <si>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</si>
  <si>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</si>
  <si>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</si>
  <si>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</si>
  <si>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</si>
  <si>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</si>
  <si>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</si>
  <si>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</si>
  <si>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</si>
  <si>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</si>
  <si>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</si>
  <si>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</si>
  <si>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</si>
  <si>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</si>
  <si>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</si>
  <si>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</si>
  <si>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</si>
  <si>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</si>
  <si>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</si>
  <si>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</si>
  <si>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</si>
  <si>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</si>
  <si>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</si>
  <si>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</si>
  <si>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</si>
  <si>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</si>
  <si>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</si>
  <si>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</si>
  <si>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</si>
  <si>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</si>
  <si>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</si>
  <si>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</si>
  <si>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</si>
  <si>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</si>
  <si>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</si>
  <si>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</si>
  <si>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</si>
  <si>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</si>
  <si>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</si>
  <si>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</si>
  <si>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</si>
  <si>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</si>
  <si>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</si>
  <si>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</si>
  <si>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</si>
  <si>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</si>
  <si>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</si>
  <si>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</si>
  <si>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</si>
  <si>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</si>
  <si>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</si>
  <si>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</si>
  <si>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</si>
  <si>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</si>
  <si>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</si>
  <si>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</si>
  <si>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</si>
  <si>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</si>
  <si>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</si>
  <si>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</si>
  <si>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</si>
  <si>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</si>
  <si>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</si>
  <si>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</si>
  <si>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</si>
  <si>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</si>
  <si>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</si>
  <si>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</si>
  <si>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</si>
  <si>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</si>
  <si>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</si>
  <si>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</si>
  <si>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</si>
  <si>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</si>
  <si>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</si>
  <si>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</si>
  <si>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</si>
  <si>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</si>
  <si>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</si>
  <si>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</si>
  <si>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</si>
  <si>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</si>
  <si>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</si>
  <si>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</si>
  <si>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</si>
  <si>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</si>
  <si>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</si>
  <si>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</si>
  <si>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</si>
  <si>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</si>
  <si>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</si>
  <si>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</si>
  <si>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</si>
  <si>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</si>
  <si>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</si>
  <si>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</si>
  <si>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</si>
  <si>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</si>
  <si>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</si>
  <si>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</si>
  <si>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</si>
  <si>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</si>
  <si>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</si>
  <si>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</si>
  <si>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</si>
  <si>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</si>
  <si>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</si>
  <si>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</si>
  <si>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</si>
  <si>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</si>
  <si>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</si>
  <si>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</si>
  <si>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</si>
  <si>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</si>
  <si>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</si>
  <si>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</si>
  <si>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</si>
  <si>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</si>
  <si>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</si>
  <si>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</si>
  <si>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</si>
  <si>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</si>
  <si>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</si>
  <si>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</si>
  <si>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</si>
  <si>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</si>
  <si>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</si>
  <si>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</si>
  <si>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</si>
  <si>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</si>
  <si>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</si>
  <si>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</si>
  <si>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</si>
  <si>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</si>
  <si>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</si>
  <si>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</si>
  <si>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</si>
  <si>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</si>
  <si>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</si>
  <si>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</si>
  <si>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</si>
  <si>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</si>
  <si>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</si>
  <si>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</si>
  <si>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</si>
  <si>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</si>
  <si>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</si>
  <si>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</si>
  <si>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</si>
  <si>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</si>
  <si>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</si>
  <si>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</si>
  <si>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</si>
  <si>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</si>
  <si>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</si>
  <si>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</si>
  <si>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</si>
  <si>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</si>
  <si>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</si>
  <si>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</si>
  <si>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</si>
  <si>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</si>
  <si>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</si>
  <si>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</si>
  <si>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</si>
  <si>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</si>
  <si>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</si>
  <si>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</si>
  <si>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</si>
  <si>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</si>
  <si>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</si>
  <si>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</si>
  <si>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</si>
  <si>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</si>
  <si>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</si>
  <si>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</si>
  <si>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</si>
  <si>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</si>
  <si>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</si>
  <si>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</si>
  <si>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</si>
  <si>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</si>
  <si>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</si>
  <si>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</si>
  <si>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</si>
  <si>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</si>
  <si>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</si>
  <si>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</si>
  <si>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</si>
  <si>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</si>
  <si>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</si>
  <si>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</si>
  <si>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</si>
  <si>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</si>
  <si>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</si>
  <si>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</si>
  <si>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</si>
  <si>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</si>
  <si>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</si>
  <si>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</si>
  <si>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</si>
  <si>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</si>
  <si>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</si>
  <si>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</si>
  <si>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</si>
  <si>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</si>
  <si>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</si>
  <si>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</si>
  <si>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</si>
  <si>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</si>
  <si>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</si>
  <si>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</si>
  <si>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</si>
  <si>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</si>
  <si>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</si>
  <si>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</si>
  <si>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</si>
  <si>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</si>
  <si>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</si>
  <si>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</si>
  <si>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</si>
  <si>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</si>
  <si>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</si>
  <si>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</si>
  <si>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</si>
  <si>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</si>
  <si>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</si>
  <si>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</si>
  <si>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</si>
  <si>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</si>
  <si>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</si>
  <si>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</si>
  <si>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</si>
  <si>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</si>
  <si>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</si>
  <si>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</si>
  <si>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</si>
  <si>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</si>
  <si>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</si>
  <si>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</si>
  <si>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</si>
  <si>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</si>
  <si>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</si>
  <si>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</si>
  <si>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</si>
  <si>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</si>
  <si>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</si>
  <si>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</si>
  <si>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</si>
  <si>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</si>
  <si>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</si>
  <si>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</si>
  <si>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</si>
  <si>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</si>
  <si>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</si>
  <si>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</si>
  <si>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</si>
  <si>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</si>
  <si>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</si>
  <si>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</si>
  <si>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</si>
  <si>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</si>
  <si>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</si>
  <si>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</si>
  <si>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</si>
  <si>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</si>
  <si>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</si>
  <si>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</si>
  <si>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</si>
  <si>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</si>
  <si>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</si>
  <si>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</si>
  <si>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</si>
  <si>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</si>
  <si>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</si>
  <si>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</si>
  <si>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</si>
  <si>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</si>
  <si>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</si>
  <si>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</si>
  <si>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</si>
  <si>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</si>
  <si>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</si>
  <si>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</si>
  <si>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</si>
  <si>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</si>
  <si>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</si>
  <si>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</si>
  <si>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</si>
  <si>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</si>
  <si>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</si>
  <si>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</si>
  <si>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</si>
  <si>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</si>
  <si>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</si>
  <si>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</si>
  <si>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</si>
  <si>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</si>
  <si>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</si>
  <si>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</si>
  <si>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</si>
  <si>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</si>
  <si>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</si>
  <si>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</si>
  <si>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</si>
  <si>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</si>
  <si>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</si>
  <si>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</si>
  <si>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</si>
  <si>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</si>
  <si>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</si>
  <si>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</si>
  <si>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</si>
  <si>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</si>
  <si>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</si>
  <si>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</si>
  <si>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</si>
  <si>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</si>
  <si>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</si>
  <si>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</si>
  <si>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</si>
  <si>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</si>
  <si>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</si>
  <si>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</si>
  <si>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</si>
  <si>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</si>
  <si>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</si>
  <si>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</si>
  <si>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</si>
  <si>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</si>
  <si>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</si>
  <si>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</si>
  <si>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</si>
  <si>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</si>
  <si>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</si>
  <si>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</si>
  <si>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</si>
  <si>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</si>
  <si>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</si>
  <si>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</si>
  <si>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</si>
  <si>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</si>
  <si>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</si>
  <si>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</si>
  <si>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</si>
  <si>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</si>
  <si>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</si>
  <si>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</si>
  <si>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</si>
  <si>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</si>
  <si>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</si>
  <si>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</si>
  <si>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</si>
  <si>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</si>
  <si>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</si>
  <si>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</si>
  <si>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</si>
  <si>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</si>
  <si>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</si>
  <si>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</si>
  <si>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</si>
  <si>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</si>
  <si>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</si>
  <si>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</si>
  <si>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</si>
  <si>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</si>
  <si>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</si>
  <si>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</si>
  <si>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</si>
  <si>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</si>
  <si>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</si>
  <si>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</si>
  <si>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</si>
  <si>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</si>
  <si>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</si>
  <si>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</si>
  <si>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</si>
  <si>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</si>
  <si>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</si>
  <si>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</si>
  <si>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</si>
  <si>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</si>
  <si>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</si>
  <si>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</si>
  <si>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</si>
  <si>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</si>
  <si>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</si>
  <si>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</si>
  <si>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</si>
  <si>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</si>
  <si>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</si>
  <si>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</si>
  <si>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</si>
  <si>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</si>
  <si>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</si>
  <si>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</si>
  <si>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</si>
  <si>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</si>
  <si>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</si>
  <si>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</si>
  <si>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</si>
  <si>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</si>
  <si>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</si>
  <si>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</si>
  <si>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</si>
  <si>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</si>
  <si>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</si>
  <si>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</si>
  <si>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</si>
  <si>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</si>
  <si>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</si>
  <si>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</si>
  <si>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</si>
  <si>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</si>
  <si>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</si>
  <si>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</si>
  <si>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</si>
  <si>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</si>
  <si>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</si>
  <si>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</si>
  <si>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</si>
  <si>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</si>
  <si>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</si>
  <si>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</si>
  <si>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</si>
  <si>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</si>
  <si>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</si>
  <si>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</si>
  <si>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</si>
  <si>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</si>
  <si>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</si>
  <si>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</si>
  <si>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</si>
  <si>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</si>
  <si>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</si>
  <si>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</si>
  <si>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</si>
  <si>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</si>
  <si>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</si>
  <si>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</si>
  <si>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</si>
  <si>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</si>
  <si>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</si>
  <si>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</si>
  <si>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</si>
  <si>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</si>
  <si>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</si>
  <si>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</si>
  <si>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</si>
  <si>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</si>
  <si>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</si>
  <si>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</si>
  <si>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</si>
  <si>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</si>
  <si>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</si>
  <si>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</si>
  <si>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</si>
  <si>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</si>
  <si>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</si>
  <si>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</si>
  <si>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</si>
  <si>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</si>
  <si>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</si>
  <si>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</si>
  <si>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</si>
  <si>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</si>
  <si>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</si>
  <si>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</si>
  <si>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</si>
  <si>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</si>
  <si>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</si>
  <si>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</si>
  <si>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</si>
  <si>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</si>
  <si>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</si>
  <si>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</si>
  <si>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</si>
  <si>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</si>
  <si>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</si>
  <si>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</si>
  <si>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</si>
  <si>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</si>
  <si>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</si>
  <si>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</si>
  <si>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</si>
  <si>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</si>
  <si>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</si>
  <si>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</si>
  <si>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</si>
  <si>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</si>
  <si>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</si>
  <si>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</si>
  <si>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</si>
  <si>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</si>
  <si>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</si>
  <si>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</si>
  <si>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</si>
  <si>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</si>
  <si>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</si>
  <si>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</si>
  <si>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</si>
  <si>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</si>
  <si>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</si>
  <si>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</si>
  <si>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</si>
  <si>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</si>
  <si>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</si>
  <si>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</si>
  <si>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</si>
  <si>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</si>
  <si>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</si>
  <si>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</si>
  <si>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</si>
  <si>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</si>
  <si>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</si>
  <si>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</si>
  <si>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</si>
  <si>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</si>
  <si>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</si>
  <si>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</si>
  <si>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</si>
  <si>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</si>
  <si>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</si>
  <si>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</si>
  <si>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</si>
  <si>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</si>
  <si>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</si>
  <si>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</si>
  <si>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</si>
  <si>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</si>
  <si>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</si>
  <si>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</si>
  <si>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</si>
  <si>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</si>
  <si>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</si>
  <si>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</si>
  <si>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</si>
  <si>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</si>
  <si>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</si>
  <si>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</si>
  <si>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</si>
  <si>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</si>
  <si>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</si>
  <si>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</si>
  <si>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</si>
  <si>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</si>
  <si>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</si>
  <si>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</si>
  <si>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</si>
  <si>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</si>
  <si>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</si>
  <si>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</si>
  <si>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</si>
  <si>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</si>
  <si>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</si>
  <si>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</si>
  <si>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</si>
  <si>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</si>
  <si>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</si>
  <si>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</si>
  <si>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</si>
  <si>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</si>
  <si>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</si>
  <si>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</si>
  <si>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</si>
  <si>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</si>
  <si>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</si>
  <si>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</si>
  <si>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</si>
  <si>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</si>
  <si>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</si>
  <si>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</si>
  <si>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</si>
  <si>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</si>
  <si>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</si>
  <si>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</si>
  <si>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</si>
  <si>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</si>
  <si>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</si>
  <si>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</si>
  <si>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</si>
  <si>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</si>
  <si>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</si>
  <si>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</si>
  <si>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</si>
  <si>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</si>
  <si>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</si>
  <si>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</si>
  <si>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</si>
  <si>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</si>
  <si>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</si>
  <si>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</si>
  <si>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</si>
  <si>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</si>
  <si>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</si>
  <si>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</si>
  <si>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</si>
  <si>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</si>
  <si>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</si>
  <si>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</si>
  <si>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</si>
  <si>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</si>
  <si>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</si>
  <si>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</si>
  <si>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</si>
  <si>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</si>
  <si>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</si>
  <si>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</si>
  <si>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</si>
  <si>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</si>
  <si>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</si>
  <si>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</si>
  <si>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</si>
  <si>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</si>
  <si>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</si>
  <si>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</si>
  <si>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</si>
  <si>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</si>
  <si>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</si>
  <si>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</si>
  <si>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</si>
  <si>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</si>
  <si>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</si>
  <si>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</si>
  <si>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</si>
  <si>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</si>
  <si>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</si>
  <si>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</si>
  <si>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</si>
  <si>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</si>
  <si>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</si>
  <si>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</si>
  <si>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</si>
  <si>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</si>
  <si>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</si>
  <si>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</si>
  <si>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</si>
  <si>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</si>
  <si>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</si>
  <si>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</si>
  <si>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</si>
  <si>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</si>
  <si>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</si>
  <si>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</si>
  <si>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</si>
  <si>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</si>
  <si>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</si>
  <si>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</si>
  <si>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</si>
  <si>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</si>
  <si>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</si>
  <si>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</si>
  <si>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</si>
  <si>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</si>
  <si>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</si>
  <si>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</si>
  <si>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</si>
  <si>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</si>
  <si>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</si>
  <si>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</si>
  <si>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</si>
  <si>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</si>
  <si>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</si>
  <si>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</si>
  <si>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</si>
  <si>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</si>
  <si>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</si>
  <si>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</si>
  <si>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</si>
  <si>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</si>
  <si>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</si>
  <si>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</si>
  <si>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</si>
  <si>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</si>
  <si>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</si>
  <si>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</si>
  <si>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</si>
  <si>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</si>
  <si>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</si>
  <si>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</si>
  <si>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</si>
  <si>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</si>
  <si>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</si>
  <si>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</si>
  <si>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</si>
  <si>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</si>
  <si>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</si>
  <si>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</si>
  <si>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</si>
  <si>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</si>
  <si>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</si>
  <si>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</si>
  <si>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</si>
  <si>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</si>
  <si>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</si>
  <si>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</si>
  <si>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</si>
  <si>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</si>
  <si>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</si>
  <si>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</si>
  <si>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</si>
  <si>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</si>
  <si>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</si>
  <si>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</si>
  <si>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</si>
  <si>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</si>
  <si>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</si>
  <si>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</si>
  <si>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</si>
  <si>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</si>
  <si>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</si>
  <si>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</si>
  <si>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</si>
  <si>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</si>
  <si>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</si>
  <si>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</si>
  <si>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</si>
  <si>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</si>
  <si>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</si>
  <si>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</si>
  <si>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</si>
  <si>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</si>
  <si>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</si>
  <si>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</si>
  <si>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</si>
  <si>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</si>
  <si>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</si>
  <si>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</si>
  <si>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</si>
  <si>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</si>
  <si>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</si>
  <si>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</si>
  <si>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</si>
  <si>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</si>
  <si>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</si>
  <si>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</si>
  <si>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</si>
  <si>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</si>
  <si>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</si>
  <si>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</si>
  <si>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</si>
  <si>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</si>
  <si>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</si>
  <si>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</si>
  <si>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</si>
  <si>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</si>
  <si>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</si>
  <si>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</si>
  <si>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</si>
  <si>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</si>
  <si>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</si>
  <si>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</si>
  <si>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</si>
  <si>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</si>
  <si>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</si>
  <si>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</si>
  <si>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</si>
  <si>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</si>
  <si>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</si>
  <si>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</si>
  <si>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</si>
  <si>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</si>
  <si>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</si>
  <si>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</si>
  <si>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</si>
  <si>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</si>
  <si>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</si>
  <si>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</si>
  <si>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</si>
  <si>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</si>
  <si>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</si>
  <si>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</si>
  <si>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</si>
  <si>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</si>
  <si>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</si>
  <si>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</si>
  <si>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</si>
  <si>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</si>
  <si>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</si>
  <si>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</si>
  <si>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</si>
  <si>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</si>
  <si>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</si>
  <si>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</si>
  <si>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</si>
  <si>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</si>
  <si>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</si>
  <si>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</si>
  <si>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</si>
  <si>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</si>
  <si>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</si>
  <si>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</si>
  <si>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</si>
  <si>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</si>
  <si>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</si>
  <si>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</si>
  <si>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</si>
  <si>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</si>
  <si>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</si>
  <si>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</si>
  <si>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</si>
  <si>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</si>
  <si>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</si>
  <si>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</si>
  <si>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</si>
  <si>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</si>
  <si>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</si>
  <si>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</si>
  <si>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</si>
  <si>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</si>
  <si>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</si>
  <si>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</si>
  <si>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</si>
  <si>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</si>
  <si>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</si>
  <si>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</si>
  <si>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</si>
  <si>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</si>
  <si>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</si>
  <si>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</si>
  <si>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</si>
  <si>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</si>
  <si>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</si>
  <si>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</si>
  <si>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</si>
  <si>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</si>
  <si>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</si>
  <si>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</si>
  <si>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</si>
  <si>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</si>
  <si>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</si>
  <si>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</si>
  <si>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</si>
  <si>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</si>
  <si>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</si>
  <si>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</si>
  <si>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</si>
  <si>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</si>
  <si>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</si>
  <si>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</si>
  <si>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</si>
  <si>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</si>
  <si>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</si>
  <si>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</si>
  <si>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</si>
  <si>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</si>
  <si>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</si>
  <si>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</si>
  <si>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</si>
  <si>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</si>
  <si>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</si>
  <si>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</si>
  <si>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</si>
  <si>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</si>
  <si>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</si>
  <si>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</si>
  <si>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</si>
  <si>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</si>
  <si>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</si>
  <si>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</si>
  <si>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</si>
  <si>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</si>
  <si>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</si>
  <si>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</si>
  <si>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</si>
  <si>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</si>
  <si>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</si>
  <si>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</si>
  <si>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</si>
  <si>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</si>
  <si>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</si>
  <si>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</si>
  <si>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</si>
  <si>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</si>
  <si>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</si>
  <si>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</si>
  <si>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</si>
  <si>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</si>
  <si>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</si>
  <si>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</si>
  <si>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</si>
  <si>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</si>
  <si>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</si>
  <si>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</si>
  <si>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</si>
  <si>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</si>
  <si>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</si>
  <si>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</si>
  <si>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</si>
  <si>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</si>
  <si>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</si>
  <si>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</si>
  <si>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</si>
  <si>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</si>
  <si>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</si>
  <si>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</si>
  <si>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</si>
  <si>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</si>
  <si>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</si>
  <si>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</si>
  <si>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</si>
  <si>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</si>
  <si>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</si>
  <si>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</si>
  <si>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</si>
  <si>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</si>
  <si>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</si>
  <si>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</si>
  <si>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</si>
  <si>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</si>
  <si>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</si>
  <si>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</si>
  <si>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</si>
  <si>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</si>
  <si>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</si>
  <si>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</si>
  <si>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</si>
  <si>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</si>
  <si>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</si>
  <si>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</si>
  <si>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</si>
  <si>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</si>
  <si>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</si>
  <si>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</si>
  <si>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</si>
  <si>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</si>
  <si>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</si>
  <si>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</si>
  <si>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</si>
  <si>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</si>
  <si>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</si>
  <si>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</si>
  <si>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</si>
  <si>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</si>
  <si>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</si>
  <si>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</si>
  <si>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</si>
  <si>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</si>
  <si>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</si>
  <si>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</si>
  <si>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</si>
  <si>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</si>
  <si>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</si>
  <si>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</si>
  <si>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</si>
  <si>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</si>
  <si>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</si>
  <si>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</si>
  <si>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</si>
  <si>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</si>
  <si>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</si>
  <si>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</si>
  <si>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</si>
  <si>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</si>
  <si>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</si>
  <si>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</si>
  <si>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</si>
  <si>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</si>
  <si>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</si>
  <si>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</si>
  <si>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</si>
  <si>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</si>
  <si>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</si>
  <si>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</si>
  <si>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</si>
  <si>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</si>
  <si>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</si>
  <si>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</si>
  <si>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</si>
  <si>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</si>
  <si>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</si>
  <si>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</si>
  <si>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</si>
  <si>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</si>
  <si>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</si>
  <si>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</si>
  <si>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</si>
  <si>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</si>
  <si>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</si>
  <si>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</si>
  <si>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</si>
  <si>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</si>
  <si>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</si>
  <si>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</si>
  <si>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</si>
  <si>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</si>
  <si>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</si>
  <si>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</si>
  <si>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</si>
  <si>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</si>
  <si>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</si>
  <si>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</si>
  <si>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</si>
  <si>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</si>
  <si>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</si>
  <si>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</si>
  <si>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</si>
  <si>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</si>
  <si>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</si>
  <si>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</si>
  <si>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</si>
  <si>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</si>
  <si>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</si>
  <si>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</si>
  <si>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</si>
  <si>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</si>
  <si>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</si>
  <si>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</si>
  <si>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</si>
  <si>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</si>
  <si>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</si>
  <si>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</si>
  <si>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</si>
  <si>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</si>
  <si>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</si>
  <si>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</si>
  <si>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</si>
  <si>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</si>
  <si>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</si>
  <si>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</si>
  <si>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</si>
  <si>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</si>
  <si>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</si>
  <si>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</si>
  <si>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</si>
  <si>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</si>
  <si>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</si>
  <si>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</si>
  <si>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</si>
  <si>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</si>
  <si>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</si>
  <si>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</si>
  <si>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</si>
  <si>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</si>
  <si>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</si>
  <si>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</si>
  <si>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</si>
  <si>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</si>
  <si>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</si>
  <si>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</si>
  <si>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</si>
  <si>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</si>
  <si>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</si>
  <si>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</si>
  <si>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</si>
  <si>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</si>
  <si>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</si>
  <si>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</si>
  <si>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</si>
  <si>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</si>
  <si>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</si>
  <si>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</si>
  <si>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</si>
  <si>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</si>
  <si>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</si>
  <si>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</si>
  <si>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</si>
  <si>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</si>
  <si>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</si>
  <si>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</si>
  <si>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</si>
  <si>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</si>
  <si>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</si>
  <si>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</si>
  <si>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</si>
  <si>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</si>
  <si>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</si>
  <si>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</si>
  <si>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</si>
  <si>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</si>
  <si>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</si>
  <si>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</si>
  <si>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</si>
  <si>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</si>
  <si>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</si>
  <si>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</si>
  <si>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</si>
  <si>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</si>
  <si>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</si>
  <si>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</si>
  <si>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</si>
  <si>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</si>
  <si>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</si>
  <si>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</si>
  <si>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</si>
  <si>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</si>
  <si>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</si>
  <si>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</si>
  <si>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</si>
  <si>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</si>
  <si>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</si>
  <si>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</si>
  <si>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</si>
  <si>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</si>
  <si>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</si>
  <si>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</si>
  <si>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</si>
  <si>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</si>
  <si>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</si>
  <si>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</si>
  <si>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</si>
  <si>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</si>
  <si>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</si>
  <si>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</si>
  <si>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</si>
  <si>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</si>
  <si>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</si>
  <si>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</si>
  <si>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</si>
  <si>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</si>
  <si>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</si>
  <si>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</si>
  <si>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</si>
  <si>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</si>
  <si>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</si>
  <si>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</si>
  <si>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</si>
  <si>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</si>
  <si>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</si>
  <si>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</si>
  <si>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</si>
  <si>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</si>
  <si>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</si>
  <si>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</si>
  <si>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</si>
  <si>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</si>
  <si>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</si>
  <si>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</si>
  <si>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</si>
  <si>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</si>
  <si>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</si>
  <si>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</si>
  <si>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</si>
  <si>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</si>
  <si>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</si>
  <si>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</si>
  <si>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</si>
  <si>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</si>
  <si>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</si>
  <si>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</si>
  <si>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</si>
  <si>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</si>
  <si>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</si>
  <si>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</si>
  <si>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</si>
  <si>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</si>
  <si>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</si>
  <si>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</si>
  <si>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</si>
  <si>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</si>
  <si>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</si>
  <si>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</si>
  <si>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</si>
  <si>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</si>
  <si>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</si>
  <si>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</si>
  <si>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</si>
  <si>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</si>
  <si>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</si>
  <si>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</si>
  <si>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</si>
  <si>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</si>
  <si>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</si>
  <si>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</si>
  <si>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</si>
  <si>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</si>
  <si>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</si>
  <si>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</si>
  <si>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</si>
  <si>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</si>
  <si>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</si>
  <si>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</si>
  <si>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</si>
  <si>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</si>
  <si>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</si>
  <si>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</si>
  <si>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</si>
  <si>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</si>
  <si>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</si>
  <si>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</si>
  <si>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</si>
  <si>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</si>
  <si>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</si>
  <si>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</si>
  <si>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</si>
  <si>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</si>
  <si>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</si>
  <si>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</si>
  <si>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</si>
  <si>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</si>
  <si>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</si>
  <si>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</si>
  <si>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</si>
  <si>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</si>
  <si>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</si>
  <si>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</si>
  <si>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</si>
  <si>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</si>
  <si>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</si>
  <si>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</si>
  <si>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</si>
  <si>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</si>
  <si>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</si>
  <si>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</si>
  <si>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</si>
  <si>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</si>
  <si>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</si>
  <si>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</si>
  <si>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</si>
  <si>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</si>
  <si>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</si>
  <si>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</si>
  <si>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</si>
  <si>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</si>
  <si>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</si>
  <si>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</si>
  <si>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</si>
  <si>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</si>
  <si>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</si>
  <si>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</si>
  <si>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</si>
  <si>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</si>
  <si>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</si>
  <si>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</si>
  <si>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</si>
  <si>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</si>
  <si>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</si>
  <si>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</si>
  <si>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</si>
  <si>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</si>
  <si>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</si>
  <si>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</si>
  <si>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</si>
  <si>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</si>
  <si>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</si>
  <si>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</si>
  <si>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</si>
  <si>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</si>
  <si>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</si>
  <si>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</si>
  <si>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</si>
  <si>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</si>
  <si>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</si>
  <si>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</si>
  <si>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</si>
  <si>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</si>
  <si>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</si>
  <si>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</si>
  <si>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</si>
  <si>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</si>
  <si>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</si>
  <si>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</si>
  <si>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</si>
  <si>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</si>
  <si>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</si>
  <si>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</si>
  <si>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</si>
  <si>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</si>
  <si>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</si>
  <si>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</si>
  <si>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</si>
  <si>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</si>
  <si>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</si>
  <si>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</si>
  <si>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</si>
  <si>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</si>
  <si>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</si>
  <si>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</si>
  <si>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</si>
  <si>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</si>
  <si>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</si>
  <si>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</si>
  <si>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</si>
  <si>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</si>
  <si>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</si>
  <si>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</si>
  <si>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</si>
  <si>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</si>
  <si>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</si>
  <si>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</si>
  <si>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</si>
  <si>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</si>
  <si>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</si>
  <si>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</si>
  <si>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</si>
  <si>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</si>
  <si>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</si>
  <si>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</si>
  <si>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</si>
  <si>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</si>
  <si>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</si>
  <si>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</si>
  <si>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</si>
  <si>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</si>
  <si>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</si>
  <si>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</si>
  <si>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</si>
  <si>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</si>
  <si>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</si>
  <si>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</si>
  <si>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</si>
  <si>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</si>
  <si>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</si>
  <si>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</si>
  <si>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</si>
  <si>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</si>
  <si>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</si>
  <si>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</si>
  <si>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</si>
  <si>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</si>
  <si>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</si>
  <si>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</si>
  <si>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</si>
  <si>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</si>
  <si>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</si>
  <si>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</si>
  <si>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</si>
  <si>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</si>
  <si>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</si>
  <si>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</si>
  <si>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</si>
  <si>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</si>
  <si>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</si>
  <si>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</si>
  <si>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</si>
  <si>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</si>
  <si>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</si>
  <si>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</si>
  <si>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</si>
  <si>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</si>
  <si>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</si>
  <si>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</si>
  <si>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</si>
  <si>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</si>
  <si>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</si>
  <si>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</si>
  <si>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</si>
  <si>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</si>
  <si>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</si>
  <si>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</si>
  <si>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</si>
  <si>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</si>
  <si>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</si>
  <si>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</si>
  <si>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</si>
  <si>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</si>
  <si>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</si>
  <si>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</si>
  <si>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</si>
  <si>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</si>
  <si>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</si>
  <si>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</si>
  <si>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</si>
  <si>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</si>
  <si>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</si>
  <si>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</si>
  <si>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</si>
  <si>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</si>
  <si>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</si>
  <si>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</si>
  <si>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</si>
  <si>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</si>
  <si>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</si>
  <si>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</si>
  <si>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</si>
  <si>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</si>
  <si>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</si>
  <si>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</si>
  <si>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</si>
  <si>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</si>
  <si>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</si>
  <si>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</si>
  <si>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</si>
  <si>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</si>
  <si>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</si>
  <si>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</si>
  <si>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</si>
  <si>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</si>
  <si>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</si>
  <si>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</si>
  <si>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</si>
  <si>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</si>
  <si>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</si>
  <si>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</si>
  <si>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</si>
  <si>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</si>
  <si>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</si>
  <si>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</si>
  <si>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</si>
  <si>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</si>
  <si>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</si>
  <si>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</si>
  <si>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</si>
  <si>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</si>
  <si>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</si>
  <si>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</si>
  <si>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</si>
  <si>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</si>
  <si>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</si>
  <si>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</si>
  <si>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</si>
  <si>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</si>
  <si>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</si>
  <si>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</si>
  <si>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</si>
  <si>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</si>
  <si>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</si>
  <si>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</si>
  <si>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</si>
  <si>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</si>
  <si>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</si>
  <si>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</si>
  <si>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</si>
  <si>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</si>
  <si>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</si>
  <si>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</si>
  <si>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</si>
  <si>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</si>
  <si>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</si>
  <si>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</si>
  <si>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</si>
  <si>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</si>
  <si>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</si>
  <si>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</si>
  <si>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</si>
  <si>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</si>
  <si>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</si>
  <si>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</si>
  <si>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</si>
  <si>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</si>
  <si>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</si>
  <si>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</si>
  <si>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</si>
  <si>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</si>
  <si>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</si>
  <si>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</si>
  <si>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</si>
  <si>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</si>
  <si>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</si>
  <si>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</si>
  <si>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</si>
  <si>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</si>
  <si>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</si>
  <si>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</si>
  <si>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</si>
  <si>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</si>
  <si>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</si>
  <si>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</si>
  <si>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</si>
  <si>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</si>
  <si>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</si>
  <si>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</si>
  <si>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</si>
  <si>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</si>
  <si>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</si>
  <si>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</si>
  <si>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</si>
  <si>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</si>
  <si>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</si>
  <si>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</si>
  <si>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</si>
  <si>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</si>
  <si>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</si>
  <si>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</si>
  <si>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</si>
  <si>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</si>
  <si>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</si>
  <si>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</si>
  <si>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</si>
  <si>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</si>
  <si>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</si>
  <si>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</si>
  <si>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</si>
  <si>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</si>
  <si>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</si>
  <si>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</si>
  <si>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</si>
  <si>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</si>
  <si>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</si>
  <si>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</si>
  <si>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</si>
  <si>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</si>
  <si>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</si>
  <si>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</si>
  <si>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</si>
  <si>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</si>
  <si>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</si>
  <si>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</si>
  <si>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</si>
  <si>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</si>
  <si>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</si>
  <si>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</si>
  <si>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</si>
  <si>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</si>
  <si>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</si>
  <si>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</si>
  <si>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</si>
  <si>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</si>
  <si>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</si>
  <si>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</si>
  <si>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</si>
  <si>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</si>
  <si>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</si>
  <si>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</si>
  <si>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</si>
  <si>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</si>
  <si>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</si>
  <si>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</si>
  <si>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</si>
  <si>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</si>
  <si>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</si>
  <si>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</si>
  <si>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</si>
  <si>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</si>
  <si>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</si>
  <si>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</si>
  <si>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</si>
  <si>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</si>
  <si>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</si>
  <si>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</si>
  <si>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</si>
  <si>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</si>
  <si>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</si>
  <si>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</si>
  <si>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</si>
  <si>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</si>
  <si>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</si>
  <si>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</si>
  <si>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</si>
  <si>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</si>
  <si>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</si>
  <si>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</si>
  <si>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</si>
  <si>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</si>
  <si>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</si>
  <si>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</si>
  <si>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</si>
  <si>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</si>
  <si>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</si>
  <si>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</si>
  <si>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</si>
  <si>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</si>
  <si>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</si>
  <si>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</si>
  <si>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</si>
  <si>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</si>
  <si>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</si>
  <si>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</si>
  <si>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</si>
  <si>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</si>
  <si>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</si>
  <si>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</si>
  <si>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</si>
  <si>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</si>
  <si>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</si>
  <si>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</si>
  <si>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</si>
  <si>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</si>
  <si>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</si>
  <si>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</si>
  <si>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</si>
  <si>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</si>
  <si>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</si>
  <si>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</si>
  <si>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</si>
  <si>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</si>
  <si>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</si>
  <si>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</si>
  <si>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</si>
  <si>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</si>
  <si>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</si>
  <si>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</si>
  <si>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</si>
  <si>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</si>
  <si>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</si>
  <si>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</si>
  <si>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</si>
  <si>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</si>
  <si>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</si>
  <si>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</si>
  <si>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</si>
  <si>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</si>
  <si>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</si>
  <si>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</si>
  <si>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</si>
  <si>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</si>
  <si>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</si>
  <si>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</si>
  <si>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</si>
  <si>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</si>
  <si>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</si>
  <si>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</si>
  <si>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</si>
  <si>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</si>
  <si>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</si>
  <si>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</si>
  <si>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</si>
  <si>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</si>
  <si>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</si>
  <si>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</si>
  <si>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</si>
  <si>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</si>
  <si>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</si>
  <si>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</si>
  <si>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</si>
  <si>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</si>
  <si>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</si>
  <si>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</si>
  <si>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</si>
  <si>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</si>
  <si>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</si>
  <si>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</si>
  <si>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</si>
  <si>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</si>
  <si>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</si>
  <si>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</si>
  <si>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</si>
  <si>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</si>
  <si>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</si>
  <si>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</si>
  <si>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</si>
  <si>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</si>
  <si>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</si>
  <si>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</si>
  <si>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</si>
  <si>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</si>
  <si>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</si>
  <si>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</si>
  <si>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</si>
  <si>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</si>
  <si>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</si>
  <si>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</si>
  <si>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</si>
  <si>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</si>
  <si>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</si>
  <si>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</si>
  <si>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</si>
  <si>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</si>
  <si>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</si>
  <si>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</si>
  <si>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</si>
  <si>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</si>
  <si>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</si>
  <si>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</si>
  <si>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</si>
  <si>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</si>
  <si>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</si>
  <si>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</si>
  <si>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</si>
  <si>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</si>
  <si>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</si>
  <si>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</si>
  <si>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</si>
  <si>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</si>
  <si>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</si>
  <si>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</si>
  <si>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</si>
  <si>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</si>
  <si>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</si>
  <si>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</si>
  <si>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</si>
  <si>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</si>
  <si>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</si>
  <si>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</si>
  <si>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</si>
  <si>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</si>
  <si>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</si>
  <si>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</si>
  <si>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</si>
  <si>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</si>
  <si>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</si>
  <si>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</si>
  <si>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</si>
  <si>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</si>
  <si>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</si>
  <si>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</si>
  <si>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</si>
  <si>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</si>
  <si>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</si>
  <si>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</si>
  <si>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</si>
  <si>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</si>
  <si>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</si>
  <si>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</si>
  <si>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</si>
  <si>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</si>
  <si>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</si>
  <si>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</si>
  <si>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</si>
  <si>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</si>
  <si>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</si>
  <si>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</si>
  <si>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</si>
  <si>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</si>
  <si>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</si>
  <si>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</si>
  <si>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</si>
  <si>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</si>
  <si>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</si>
  <si>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</si>
  <si>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</si>
  <si>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</si>
  <si>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</si>
  <si>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</si>
  <si>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</si>
  <si>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</si>
  <si>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</si>
  <si>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</si>
  <si>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</si>
  <si>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</si>
  <si>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</si>
  <si>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</si>
  <si>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</si>
  <si>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</si>
  <si>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</si>
  <si>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</si>
  <si>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</si>
  <si>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</si>
  <si>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</si>
  <si>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</si>
  <si>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</si>
  <si>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</si>
  <si>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</si>
  <si>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</si>
  <si>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</si>
  <si>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</si>
  <si>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</si>
  <si>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</si>
  <si>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</si>
  <si>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</si>
  <si>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</si>
  <si>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</si>
  <si>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</si>
  <si>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</si>
  <si>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</si>
  <si>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</si>
  <si>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</si>
  <si>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</si>
  <si>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</si>
  <si>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</si>
  <si>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</si>
  <si>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</si>
  <si>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</si>
  <si>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</si>
  <si>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</si>
  <si>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</si>
  <si>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</si>
  <si>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</si>
  <si>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</si>
  <si>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</si>
  <si>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</si>
  <si>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</si>
  <si>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</si>
  <si>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</si>
  <si>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</si>
  <si>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</si>
  <si>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</si>
  <si>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</si>
  <si>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</si>
  <si>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</si>
  <si>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</si>
  <si>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</si>
  <si>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</si>
  <si>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</si>
  <si>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</si>
  <si>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</si>
  <si>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</si>
  <si>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</si>
  <si>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</si>
  <si>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</si>
  <si>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</si>
  <si>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</si>
  <si>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</si>
  <si>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</si>
  <si>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</si>
  <si>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</si>
  <si>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</si>
  <si>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</si>
  <si>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</si>
  <si>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</si>
  <si>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</si>
  <si>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</si>
  <si>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</si>
  <si>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</si>
  <si>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</si>
  <si>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</si>
  <si>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</si>
  <si>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</si>
  <si>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</si>
  <si>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</si>
  <si>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</si>
  <si>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</si>
  <si>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</si>
  <si>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</si>
  <si>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</si>
  <si>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</si>
  <si>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</si>
  <si>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</si>
  <si>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</si>
  <si>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</si>
  <si>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</si>
  <si>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</si>
  <si>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</si>
  <si>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</si>
  <si>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</si>
  <si>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</si>
  <si>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</si>
  <si>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</si>
  <si>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</si>
  <si>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</si>
  <si>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</si>
  <si>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</si>
  <si>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</si>
  <si>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</si>
  <si>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</si>
  <si>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</si>
  <si>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</si>
  <si>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</si>
  <si>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</si>
  <si>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</si>
  <si>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</si>
  <si>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</si>
  <si>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</si>
  <si>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</si>
  <si>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</si>
  <si>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</si>
  <si>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</si>
  <si>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</si>
  <si>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</si>
  <si>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</si>
  <si>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</si>
  <si>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</si>
  <si>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</si>
  <si>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</si>
  <si>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</si>
  <si>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</si>
  <si>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</si>
  <si>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</si>
  <si>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</si>
  <si>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</si>
  <si>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</si>
  <si>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</si>
  <si>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</si>
  <si>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</si>
  <si>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</si>
  <si>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</si>
  <si>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</si>
  <si>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</si>
  <si>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</si>
  <si>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</si>
  <si>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</si>
  <si>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</si>
  <si>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</si>
  <si>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</si>
  <si>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</si>
  <si>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</si>
  <si>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</si>
  <si>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</si>
  <si>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</si>
  <si>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</si>
  <si>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</si>
  <si>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</si>
  <si>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</si>
  <si>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</si>
  <si>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</si>
  <si>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</si>
  <si>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</si>
  <si>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</si>
  <si>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</si>
  <si>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</si>
  <si>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</si>
  <si>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</si>
  <si>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</si>
  <si>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</si>
  <si>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</si>
  <si>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</si>
  <si>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</si>
  <si>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</si>
  <si>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</si>
  <si>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</si>
  <si>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</si>
  <si>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</si>
  <si>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</si>
  <si>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</si>
  <si>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</si>
  <si>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</si>
  <si>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</si>
  <si>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</si>
  <si>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</si>
  <si>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</si>
  <si>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</si>
  <si>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</si>
  <si>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</si>
  <si>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</si>
  <si>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</si>
  <si>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</si>
  <si>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</si>
  <si>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</si>
  <si>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</si>
  <si>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</si>
  <si>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</si>
  <si>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</si>
  <si>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</si>
  <si>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</si>
  <si>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</si>
  <si>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</si>
  <si>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</si>
  <si>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</si>
  <si>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</si>
  <si>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</si>
  <si>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</si>
  <si>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</si>
  <si>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</si>
  <si>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</si>
  <si>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</si>
  <si>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</si>
  <si>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</si>
  <si>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</si>
  <si>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</si>
  <si>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</si>
  <si>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</si>
  <si>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</si>
  <si>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</si>
  <si>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</si>
  <si>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</si>
  <si>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</si>
  <si>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</si>
  <si>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</si>
  <si>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</si>
  <si>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</si>
  <si>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</si>
  <si>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</si>
  <si>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</si>
  <si>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</si>
  <si>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</si>
  <si>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</si>
  <si>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</si>
  <si>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</si>
  <si>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</si>
  <si>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</si>
  <si>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</si>
  <si>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</si>
  <si>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</si>
  <si>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</si>
  <si>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</si>
  <si>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</si>
  <si>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</si>
  <si>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</si>
  <si>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</si>
  <si>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</si>
  <si>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</si>
  <si>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</si>
  <si>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</si>
  <si>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</si>
  <si>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</si>
  <si>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</si>
  <si>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</si>
  <si>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</si>
  <si>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</si>
  <si>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</si>
  <si>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</si>
  <si>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</si>
  <si>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</si>
  <si>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</si>
  <si>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</si>
  <si>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</si>
  <si>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</si>
  <si>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</si>
  <si>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</si>
  <si>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</si>
  <si>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</si>
  <si>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</si>
  <si>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</si>
  <si>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</si>
  <si>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</si>
  <si>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</si>
  <si>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</si>
  <si>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</si>
  <si>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</si>
  <si>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</si>
  <si>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</si>
  <si>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</si>
  <si>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</si>
  <si>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</si>
  <si>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</si>
  <si>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</si>
  <si>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</si>
  <si>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</si>
  <si>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</si>
  <si>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</si>
  <si>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</si>
  <si>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</si>
  <si>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</si>
  <si>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</si>
  <si>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</si>
  <si>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</si>
  <si>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</si>
  <si>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</si>
  <si>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</si>
  <si>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</si>
  <si>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</si>
  <si>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</si>
  <si>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</si>
  <si>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</si>
  <si>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</si>
  <si>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</si>
  <si>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</si>
  <si>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</si>
  <si>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</si>
  <si>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</si>
  <si>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</si>
  <si>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</si>
  <si>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</si>
  <si>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</si>
  <si>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</si>
  <si>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</si>
  <si>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</si>
  <si>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</si>
  <si>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</si>
  <si>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</si>
  <si>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</si>
  <si>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</si>
  <si>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</si>
  <si>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</si>
  <si>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</si>
  <si>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</si>
  <si>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</si>
  <si>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</si>
  <si>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</si>
  <si>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</si>
  <si>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</si>
  <si>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</si>
  <si>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</si>
  <si>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</si>
  <si>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</si>
  <si>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</si>
  <si>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</si>
  <si>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</si>
  <si>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</si>
  <si>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</si>
  <si>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</si>
  <si>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</si>
  <si>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</si>
  <si>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</si>
  <si>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</si>
  <si>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</si>
  <si>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</si>
  <si>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</si>
  <si>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</si>
  <si>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</si>
  <si>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</si>
  <si>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</si>
  <si>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</si>
  <si>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</si>
  <si>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</si>
  <si>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</si>
  <si>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</si>
  <si>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</si>
  <si>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</si>
  <si>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</si>
  <si>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</si>
  <si>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</si>
  <si>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</si>
  <si>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</si>
  <si>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</si>
  <si>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</si>
  <si>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</si>
  <si>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</si>
  <si>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</si>
  <si>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</si>
  <si>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</si>
  <si>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</si>
  <si>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</si>
  <si>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</si>
  <si>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</si>
  <si>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</si>
  <si>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</si>
  <si>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</si>
  <si>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</si>
  <si>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</si>
  <si>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</si>
  <si>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</si>
  <si>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</si>
  <si>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</si>
  <si>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</si>
  <si>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</si>
  <si>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</si>
  <si>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</si>
  <si>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</si>
  <si>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</si>
  <si>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</si>
  <si>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</si>
  <si>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</si>
  <si>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</si>
  <si>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</si>
  <si>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</si>
  <si>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</si>
  <si>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</si>
  <si>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</si>
  <si>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</si>
  <si>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</si>
  <si>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</si>
  <si>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</si>
  <si>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</si>
  <si>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</si>
  <si>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</si>
  <si>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</si>
  <si>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</si>
  <si>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</si>
  <si>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</si>
  <si>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</si>
  <si>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</si>
  <si>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</si>
  <si>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</si>
  <si>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</si>
  <si>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</si>
  <si>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</si>
  <si>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</si>
  <si>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</si>
  <si>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</si>
  <si>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</si>
  <si>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</si>
  <si>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</si>
  <si>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</si>
  <si>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</si>
  <si>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</si>
  <si>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</si>
  <si>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</si>
  <si>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</si>
  <si>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</si>
  <si>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</si>
  <si>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</si>
  <si>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</si>
  <si>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</si>
  <si>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</si>
  <si>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</si>
  <si>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</si>
  <si>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</si>
  <si>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</si>
  <si>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</si>
  <si>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</si>
  <si>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</si>
  <si>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</si>
  <si>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</si>
  <si>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</si>
  <si>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</si>
  <si>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</si>
  <si>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</si>
  <si>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</si>
  <si>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</si>
  <si>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</si>
  <si>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</si>
  <si>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</si>
  <si>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</si>
  <si>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</si>
  <si>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</si>
  <si>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</si>
  <si>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</si>
  <si>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</si>
  <si>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</si>
  <si>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</si>
  <si>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</si>
  <si>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</si>
  <si>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</si>
  <si>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</si>
  <si>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</si>
  <si>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</si>
  <si>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</si>
  <si>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</si>
  <si>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</si>
  <si>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</si>
  <si>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</si>
  <si>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</si>
  <si>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</si>
  <si>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</si>
  <si>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</si>
  <si>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</si>
  <si>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</si>
  <si>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</si>
  <si>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</si>
  <si>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</si>
  <si>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</si>
  <si>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</si>
  <si>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</si>
  <si>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</si>
  <si>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</si>
  <si>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</si>
  <si>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</si>
  <si>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</si>
  <si>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</si>
  <si>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</si>
  <si>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</si>
  <si>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</si>
  <si>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</si>
  <si>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</si>
  <si>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</si>
  <si>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</si>
  <si>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</si>
  <si>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</si>
  <si>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</si>
  <si>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</si>
  <si>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</si>
  <si>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</si>
  <si>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</si>
  <si>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</si>
  <si>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</si>
  <si>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</si>
  <si>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</si>
  <si>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</si>
  <si>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</si>
  <si>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</si>
  <si>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</si>
  <si>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</si>
  <si>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</si>
  <si>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</si>
  <si>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</si>
  <si>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</si>
  <si>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</si>
  <si>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</si>
  <si>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</si>
  <si>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</si>
  <si>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</si>
  <si>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</si>
  <si>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</si>
  <si>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</si>
  <si>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</si>
  <si>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</si>
  <si>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</si>
  <si>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</si>
  <si>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</si>
  <si>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</si>
  <si>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</si>
  <si>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</si>
  <si>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</si>
  <si>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</si>
  <si>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</si>
  <si>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</si>
  <si>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</si>
  <si>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</si>
  <si>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</si>
  <si>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</si>
  <si>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</si>
  <si>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</si>
  <si>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</si>
  <si>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</si>
  <si>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</si>
  <si>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</si>
  <si>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</si>
  <si>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</si>
  <si>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</si>
  <si>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</si>
  <si>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</si>
  <si>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</si>
  <si>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</si>
  <si>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</si>
  <si>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</si>
  <si>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</si>
  <si>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</si>
  <si>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</si>
  <si>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</si>
  <si>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</si>
  <si>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</si>
  <si>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</si>
  <si>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</si>
  <si>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</si>
  <si>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</si>
  <si>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</si>
  <si>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</si>
  <si>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</si>
  <si>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</si>
  <si>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</si>
  <si>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</si>
  <si>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</si>
  <si>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</si>
  <si>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</si>
  <si>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</si>
  <si>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</si>
  <si>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</si>
  <si>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</si>
  <si>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</si>
  <si>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</si>
  <si>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</si>
  <si>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</si>
  <si>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</si>
  <si>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</si>
  <si>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</si>
  <si>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</si>
  <si>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</si>
  <si>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</si>
  <si>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</si>
  <si>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</si>
  <si>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</si>
  <si>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</si>
  <si>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</si>
  <si>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</si>
  <si>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</si>
  <si>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</si>
  <si>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</si>
  <si>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</si>
  <si>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</si>
  <si>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</si>
  <si>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</si>
  <si>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</si>
  <si>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</si>
  <si>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</si>
  <si>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</si>
  <si>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</si>
  <si>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</si>
  <si>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</si>
  <si>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</si>
  <si>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</si>
  <si>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</si>
  <si>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</si>
  <si>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</si>
  <si>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</si>
  <si>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</si>
  <si>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</si>
  <si>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</si>
  <si>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</si>
  <si>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</si>
  <si>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</si>
  <si>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</si>
  <si>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</si>
  <si>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</si>
  <si>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</si>
  <si>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</si>
  <si>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</si>
  <si>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</si>
  <si>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</si>
  <si>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</si>
  <si>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</si>
  <si>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</si>
  <si>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</si>
  <si>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</si>
  <si>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</si>
  <si>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</si>
  <si>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</si>
  <si>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</si>
  <si>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</si>
  <si>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</si>
  <si>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</si>
  <si>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</si>
  <si>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</si>
  <si>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</si>
  <si>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</si>
  <si>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</si>
  <si>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</si>
  <si>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</si>
  <si>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</si>
  <si>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</si>
  <si>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</si>
  <si>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</si>
  <si>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</si>
  <si>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</si>
  <si>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</si>
  <si>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</si>
  <si>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</si>
  <si>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</si>
  <si>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</si>
  <si>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</si>
  <si>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</si>
  <si>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</si>
  <si>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</si>
  <si>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</si>
  <si>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</si>
  <si>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</si>
  <si>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</si>
  <si>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</si>
  <si>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</si>
  <si>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</si>
  <si>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</si>
  <si>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</si>
  <si>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</si>
  <si>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</si>
  <si>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</si>
  <si>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</si>
  <si>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</si>
  <si>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</si>
  <si>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</si>
  <si>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</si>
  <si>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</si>
  <si>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</si>
  <si>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</si>
  <si>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</si>
  <si>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</si>
  <si>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</si>
  <si>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</si>
  <si>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</si>
  <si>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</si>
  <si>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</si>
  <si>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</si>
  <si>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</si>
  <si>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</si>
  <si>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</si>
  <si>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</si>
  <si>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</si>
  <si>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</si>
  <si>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</si>
  <si>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</si>
  <si>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</si>
  <si>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</si>
  <si>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</si>
  <si>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</si>
  <si>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</si>
  <si>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</si>
  <si>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</si>
  <si>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</si>
  <si>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</si>
  <si>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</si>
  <si>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</si>
  <si>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</si>
  <si>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</si>
  <si>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</si>
  <si>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</si>
  <si>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</si>
  <si>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</si>
  <si>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</si>
  <si>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</si>
  <si>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</si>
  <si>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</si>
  <si>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</si>
  <si>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</si>
  <si>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</si>
  <si>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</si>
  <si>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</si>
  <si>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</si>
  <si>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</si>
  <si>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</si>
  <si>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</si>
  <si>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</si>
  <si>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</si>
  <si>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</si>
  <si>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</si>
  <si>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</si>
  <si>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</si>
  <si>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</si>
  <si>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</si>
  <si>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</si>
  <si>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</si>
  <si>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</si>
  <si>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</si>
  <si>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</si>
  <si>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</si>
  <si>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</si>
  <si>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</si>
  <si>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</si>
  <si>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</si>
  <si>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</si>
  <si>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</si>
  <si>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</si>
  <si>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</si>
  <si>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</si>
  <si>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</si>
  <si>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</si>
  <si>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</si>
  <si>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</si>
  <si>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</si>
  <si>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</si>
  <si>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</si>
  <si>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</si>
  <si>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</si>
  <si>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</si>
  <si>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</si>
  <si>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</si>
  <si>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</si>
  <si>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</si>
  <si>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</si>
  <si>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</si>
  <si>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</si>
  <si>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</si>
  <si>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</si>
  <si>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</si>
  <si>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</si>
  <si>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</si>
  <si>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</si>
  <si>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</si>
  <si>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</si>
  <si>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</si>
  <si>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</si>
  <si>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</si>
  <si>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</si>
  <si>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</si>
  <si>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</si>
  <si>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</si>
  <si>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</si>
  <si>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</si>
  <si>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</si>
  <si>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</si>
  <si>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</si>
  <si>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</si>
  <si>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</si>
  <si>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</si>
  <si>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</si>
  <si>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</si>
  <si>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</si>
  <si>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</si>
  <si>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</si>
  <si>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</si>
  <si>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</si>
  <si>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</si>
  <si>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</si>
  <si>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</si>
  <si>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</si>
  <si>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</si>
  <si>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</si>
  <si>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</si>
  <si>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</si>
  <si>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</si>
  <si>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</si>
  <si>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</si>
  <si>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</si>
  <si>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</si>
  <si>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</si>
  <si>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</si>
  <si>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</si>
  <si>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</si>
  <si>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</si>
  <si>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</si>
  <si>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</si>
  <si>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</si>
  <si>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</si>
  <si>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</si>
  <si>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</si>
  <si>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</si>
  <si>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</si>
  <si>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</si>
  <si>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</si>
  <si>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</si>
  <si>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</si>
  <si>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</si>
  <si>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</si>
  <si>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</si>
  <si>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</si>
  <si>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</si>
  <si>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</si>
  <si>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</si>
  <si>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</si>
  <si>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</si>
  <si>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</si>
  <si>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</si>
  <si>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</si>
  <si>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</si>
  <si>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</si>
  <si>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</si>
  <si>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</si>
  <si>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</si>
  <si>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</si>
  <si>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</si>
  <si>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</si>
  <si>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</si>
  <si>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</si>
  <si>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</si>
  <si>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</si>
  <si>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</si>
  <si>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</si>
  <si>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</si>
  <si>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</si>
  <si>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</si>
  <si>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</si>
  <si>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</si>
  <si>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</si>
  <si>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</si>
  <si>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</si>
  <si>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</si>
  <si>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</si>
  <si>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</si>
  <si>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</si>
  <si>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</si>
  <si>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</si>
  <si>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</si>
  <si>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</si>
  <si>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</si>
  <si>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</si>
  <si>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</si>
  <si>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</si>
  <si>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</si>
  <si>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</si>
  <si>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</si>
  <si>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</si>
  <si>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</si>
  <si>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</si>
  <si>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</si>
  <si>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</si>
  <si>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</si>
  <si>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</si>
  <si>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</si>
  <si>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</si>
  <si>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</si>
  <si>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</si>
  <si>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</si>
  <si>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</si>
  <si>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</si>
  <si>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</si>
  <si>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</si>
  <si>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</si>
  <si>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</si>
  <si>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</si>
  <si>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</si>
  <si>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</si>
  <si>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</si>
  <si>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</si>
  <si>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</si>
  <si>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</si>
  <si>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</si>
  <si>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</si>
  <si>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</si>
  <si>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</si>
  <si>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</si>
  <si>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</si>
  <si>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</si>
  <si>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</si>
  <si>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</si>
  <si>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</si>
  <si>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</si>
  <si>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</si>
  <si>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</si>
  <si>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</si>
  <si>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</si>
  <si>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</si>
  <si>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</si>
  <si>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</si>
  <si>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</si>
  <si>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</si>
  <si>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</si>
  <si>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</si>
  <si>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</si>
  <si>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</si>
  <si>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</si>
  <si>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</si>
  <si>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</si>
  <si>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</si>
  <si>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</si>
  <si>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</si>
  <si>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</si>
  <si>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</si>
  <si>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</si>
  <si>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</si>
  <si>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</si>
  <si>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</si>
  <si>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</si>
  <si>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</si>
  <si>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</si>
  <si>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</si>
  <si>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</si>
  <si>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</si>
  <si>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</si>
  <si>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</si>
  <si>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</si>
  <si>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</si>
  <si>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</si>
  <si>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</si>
  <si>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</si>
  <si>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</si>
  <si>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</si>
  <si>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</si>
  <si>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</si>
  <si>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</si>
  <si>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</si>
  <si>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</si>
  <si>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</si>
  <si>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</si>
  <si>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</si>
  <si>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</si>
  <si>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</si>
  <si>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</si>
  <si>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</si>
  <si>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</si>
  <si>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</si>
  <si>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</si>
  <si>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</si>
  <si>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</si>
  <si>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</si>
  <si>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</si>
  <si>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</si>
  <si>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</si>
  <si>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</si>
  <si>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</si>
  <si>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</si>
  <si>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</si>
  <si>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</si>
  <si>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</si>
  <si>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</si>
  <si>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</si>
  <si>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</si>
  <si>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</si>
  <si>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</si>
  <si>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</si>
  <si>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</si>
  <si>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</si>
  <si>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</si>
  <si>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</si>
  <si>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</si>
  <si>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</si>
  <si>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</si>
  <si>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</si>
  <si>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</si>
  <si>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</si>
  <si>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</si>
  <si>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</si>
  <si>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</si>
  <si>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</si>
  <si>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</si>
  <si>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</si>
  <si>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</si>
  <si>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</si>
  <si>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</si>
  <si>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</si>
  <si>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</si>
  <si>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</si>
  <si>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</si>
  <si>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</si>
  <si>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</si>
  <si>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</si>
  <si>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</si>
  <si>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</si>
  <si>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</si>
  <si>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</si>
  <si>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</si>
  <si>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</si>
  <si>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</si>
  <si>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</si>
  <si>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</si>
  <si>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</si>
  <si>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</si>
  <si>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</si>
  <si>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</si>
  <si>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</si>
  <si>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</si>
  <si>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</si>
  <si>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</si>
  <si>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</si>
  <si>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</si>
  <si>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</si>
  <si>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</si>
  <si>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</si>
  <si>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</si>
  <si>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</si>
  <si>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</si>
  <si>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</si>
  <si>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</si>
  <si>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</si>
  <si>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</si>
  <si>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</si>
  <si>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</si>
  <si>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</si>
  <si>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</si>
  <si>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</si>
  <si>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</si>
  <si>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</si>
  <si>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</si>
  <si>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</si>
  <si>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</si>
  <si>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</si>
  <si>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</si>
  <si>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</si>
  <si>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</si>
  <si>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</si>
  <si>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</si>
  <si>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</si>
  <si>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</si>
  <si>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</si>
  <si>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</si>
  <si>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</si>
  <si>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</si>
  <si>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</si>
  <si>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</si>
  <si>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</si>
  <si>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</si>
  <si>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</si>
  <si>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</si>
  <si>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</si>
  <si>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</si>
  <si>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</si>
  <si>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</si>
  <si>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</si>
  <si>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</si>
  <si>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</si>
  <si>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</si>
  <si>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</si>
  <si>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</si>
  <si>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</si>
  <si>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</si>
  <si>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</si>
  <si>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</si>
  <si>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</si>
  <si>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</si>
  <si>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</si>
  <si>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</si>
  <si>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</si>
  <si>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</si>
  <si>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</si>
  <si>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</si>
  <si>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</si>
  <si>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</si>
  <si>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</si>
  <si>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</si>
  <si>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</si>
  <si>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</si>
  <si>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</si>
  <si>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</si>
  <si>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</si>
  <si>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</si>
  <si>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</si>
  <si>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</si>
  <si>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</si>
  <si>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</si>
  <si>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</si>
  <si>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</si>
  <si>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</si>
  <si>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</si>
  <si>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</si>
  <si>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</si>
  <si>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</si>
  <si>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</si>
  <si>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</si>
  <si>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</si>
  <si>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</si>
  <si>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</si>
  <si>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</si>
  <si>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</si>
  <si>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</si>
  <si>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</si>
  <si>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</si>
  <si>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</si>
  <si>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</si>
  <si>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</si>
  <si>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</si>
  <si>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</si>
  <si>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</si>
  <si>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</si>
  <si>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</si>
  <si>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</si>
  <si>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</si>
  <si>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</si>
  <si>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</si>
  <si>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</si>
  <si>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</si>
  <si>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</si>
  <si>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</si>
  <si>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</si>
  <si>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</si>
  <si>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</si>
  <si>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</si>
  <si>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</si>
  <si>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</si>
  <si>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</si>
  <si>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</si>
  <si>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</si>
  <si>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</si>
  <si>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</si>
  <si>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</si>
  <si>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</si>
  <si>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</si>
  <si>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</si>
  <si>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</si>
  <si>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</si>
  <si>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</si>
  <si>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</si>
  <si>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</si>
  <si>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</si>
  <si>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</si>
  <si>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</si>
  <si>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</si>
  <si>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</si>
  <si>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</si>
  <si>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</si>
  <si>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</si>
  <si>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</si>
  <si>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</si>
  <si>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</si>
  <si>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</si>
  <si>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</si>
  <si>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</si>
  <si>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</si>
  <si>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</si>
  <si>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</si>
  <si>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</si>
  <si>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</si>
  <si>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</si>
  <si>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</si>
  <si>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</si>
  <si>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</si>
  <si>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</si>
  <si>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</si>
  <si>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</si>
  <si>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</si>
  <si>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</si>
  <si>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</si>
  <si>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</si>
  <si>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</si>
  <si>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</si>
  <si>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</si>
  <si>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</si>
  <si>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</si>
  <si>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</si>
  <si>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</si>
  <si>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</si>
  <si>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</si>
  <si>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</si>
  <si>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</si>
  <si>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</si>
  <si>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</si>
  <si>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</si>
  <si>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</si>
  <si>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</si>
  <si>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</si>
  <si>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</si>
  <si>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</si>
  <si>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</si>
  <si>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</si>
  <si>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</si>
  <si>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</si>
  <si>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</si>
  <si>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</si>
  <si>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</si>
  <si>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</si>
  <si>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</si>
  <si>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</si>
  <si>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</si>
  <si>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</si>
  <si>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</si>
  <si>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</si>
  <si>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</si>
  <si>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</si>
  <si>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</si>
  <si>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</si>
  <si>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</si>
  <si>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</si>
  <si>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</si>
  <si>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</si>
  <si>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</si>
  <si>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</si>
  <si>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</si>
  <si>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</si>
  <si>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</si>
  <si>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</si>
  <si>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</si>
  <si>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</si>
  <si>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</si>
  <si>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</si>
  <si>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</si>
  <si>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</si>
  <si>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</si>
  <si>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</si>
  <si>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</si>
  <si>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</si>
  <si>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</si>
  <si>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</si>
  <si>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</si>
  <si>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</si>
  <si>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</si>
  <si>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</si>
  <si>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</si>
  <si>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</si>
  <si>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</si>
  <si>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</si>
  <si>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</si>
  <si>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</si>
  <si>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</si>
  <si>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</si>
  <si>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</si>
  <si>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</si>
  <si>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</si>
  <si>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</si>
  <si>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</si>
  <si>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</si>
  <si>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</si>
  <si>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</si>
  <si>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</si>
  <si>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</si>
  <si>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</si>
  <si>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</si>
  <si>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</si>
  <si>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</si>
  <si>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</si>
  <si>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</si>
  <si>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</si>
  <si>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</si>
  <si>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</si>
  <si>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</si>
  <si>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</si>
  <si>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</si>
  <si>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</si>
  <si>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</si>
  <si>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</si>
  <si>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</si>
  <si>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</si>
  <si>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</si>
  <si>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</si>
  <si>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</si>
  <si>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</si>
  <si>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</si>
  <si>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</si>
  <si>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</si>
  <si>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</si>
  <si>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</si>
  <si>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</si>
  <si>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</si>
  <si>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</si>
  <si>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</si>
  <si>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</si>
  <si>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</si>
  <si>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</si>
  <si>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</si>
  <si>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</si>
  <si>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</si>
  <si>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</si>
  <si>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</si>
  <si>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</si>
  <si>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</si>
  <si>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</si>
  <si>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</si>
  <si>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</si>
  <si>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</si>
  <si>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</si>
  <si>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</si>
  <si>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</si>
  <si>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</si>
  <si>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</si>
  <si>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</si>
  <si>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</si>
  <si>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</si>
  <si>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</si>
  <si>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</si>
  <si>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</si>
  <si>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</si>
  <si>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</si>
  <si>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</si>
  <si>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</si>
  <si>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</si>
  <si>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</si>
  <si>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</si>
  <si>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</si>
  <si>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</si>
  <si>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</si>
  <si>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</si>
  <si>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</si>
  <si>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</si>
  <si>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</si>
  <si>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</si>
  <si>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</si>
  <si>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</si>
  <si>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</si>
  <si>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</si>
  <si>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</si>
  <si>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</si>
  <si>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</si>
  <si>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</si>
  <si>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</si>
  <si>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</si>
  <si>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</si>
  <si>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</si>
  <si>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</si>
  <si>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</si>
  <si>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</si>
  <si>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</si>
  <si>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</si>
  <si>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</si>
  <si>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</si>
  <si>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</si>
  <si>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</si>
  <si>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</si>
  <si>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</si>
  <si>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</si>
  <si>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</si>
  <si>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</si>
  <si>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</si>
  <si>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</si>
  <si>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</si>
  <si>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</si>
  <si>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</si>
  <si>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</si>
  <si>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</si>
  <si>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</si>
  <si>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</si>
  <si>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</si>
  <si>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</si>
  <si>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</si>
  <si>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</si>
  <si>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</si>
  <si>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</si>
  <si>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</si>
  <si>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</si>
  <si>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</si>
  <si>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</si>
  <si>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</si>
  <si>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</si>
  <si>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</si>
  <si>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</si>
  <si>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</si>
  <si>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</si>
  <si>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</si>
  <si>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</si>
  <si>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</si>
  <si>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</si>
  <si>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</si>
  <si>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</si>
  <si>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</si>
  <si>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</si>
  <si>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</si>
  <si>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</si>
  <si>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</si>
  <si>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</si>
  <si>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</si>
  <si>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</si>
  <si>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</si>
  <si>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</si>
  <si>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</si>
  <si>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</si>
  <si>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</si>
  <si>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</si>
  <si>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</si>
  <si>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</si>
  <si>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</si>
  <si>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</si>
  <si>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</si>
  <si>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</si>
  <si>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</si>
  <si>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</si>
  <si>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</si>
  <si>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</si>
  <si>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</si>
  <si>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</si>
  <si>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</si>
  <si>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</si>
  <si>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</si>
  <si>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</si>
  <si>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</si>
  <si>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</si>
  <si>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</si>
  <si>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</si>
  <si>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</si>
  <si>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</si>
  <si>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</si>
  <si>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</si>
  <si>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</si>
  <si>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</si>
  <si>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</si>
  <si>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</si>
  <si>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</si>
  <si>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</si>
  <si>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</si>
  <si>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</si>
  <si>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</si>
  <si>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</si>
  <si>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</si>
  <si>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</si>
  <si>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</si>
  <si>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</si>
  <si>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</si>
  <si>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</si>
  <si>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</si>
  <si>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</si>
  <si>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</si>
  <si>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</si>
  <si>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</si>
  <si>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</si>
  <si>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</si>
  <si>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</si>
  <si>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</si>
  <si>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</si>
  <si>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</si>
  <si>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</si>
  <si>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</si>
  <si>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</si>
  <si>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</si>
  <si>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</si>
  <si>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</si>
  <si>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</si>
  <si>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</si>
  <si>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</si>
  <si>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</si>
  <si>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</si>
  <si>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</si>
  <si>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</si>
  <si>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</si>
  <si>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</si>
  <si>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</si>
  <si>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</si>
  <si>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</si>
  <si>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</si>
  <si>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</si>
  <si>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</si>
  <si>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</si>
  <si>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</si>
  <si>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</si>
  <si>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</si>
  <si>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</si>
  <si>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</si>
  <si>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</si>
  <si>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</si>
  <si>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</si>
  <si>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</si>
  <si>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</si>
  <si>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</si>
  <si>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</si>
  <si>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</si>
  <si>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</si>
  <si>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</si>
  <si>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</si>
  <si>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</si>
  <si>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</si>
  <si>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</si>
  <si>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</si>
  <si>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</si>
  <si>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</si>
  <si>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</si>
  <si>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</si>
  <si>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</si>
  <si>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</si>
  <si>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</si>
  <si>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</si>
  <si>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</si>
  <si>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</si>
  <si>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</si>
  <si>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</si>
  <si>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</si>
  <si>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</si>
  <si>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</si>
  <si>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</si>
  <si>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</si>
  <si>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</si>
  <si>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</si>
  <si>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</si>
  <si>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</si>
  <si>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</si>
  <si>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</si>
  <si>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</si>
  <si>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</si>
  <si>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</si>
  <si>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</si>
  <si>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</si>
  <si>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</si>
  <si>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</si>
  <si>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</si>
  <si>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</si>
  <si>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</si>
  <si>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</si>
  <si>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</si>
  <si>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</si>
  <si>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</si>
  <si>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</si>
  <si>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</si>
  <si>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</si>
  <si>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</si>
  <si>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</si>
  <si>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</si>
  <si>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</si>
  <si>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</si>
  <si>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</si>
  <si>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</si>
  <si>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</si>
  <si>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</si>
  <si>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</si>
  <si>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</si>
  <si>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</si>
  <si>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</si>
  <si>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</si>
  <si>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</si>
  <si>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</si>
  <si>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</si>
  <si>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</si>
  <si>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</si>
  <si>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</si>
  <si>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</si>
  <si>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</si>
  <si>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</si>
  <si>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</si>
  <si>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</si>
  <si>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</si>
  <si>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</si>
  <si>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</si>
  <si>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</si>
  <si>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</si>
  <si>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</si>
  <si>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</si>
  <si>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</si>
  <si>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</si>
  <si>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</si>
  <si>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</si>
  <si>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</si>
  <si>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</si>
  <si>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</si>
  <si>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</si>
  <si>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</si>
  <si>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</si>
  <si>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</si>
  <si>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</si>
  <si>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</si>
  <si>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</si>
  <si>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</si>
  <si>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</si>
  <si>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</si>
  <si>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</si>
  <si>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</si>
  <si>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</si>
  <si>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</si>
  <si>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</si>
  <si>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</si>
  <si>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</si>
  <si>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</si>
  <si>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</si>
  <si>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</si>
  <si>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</si>
  <si>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</si>
  <si>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</si>
  <si>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</si>
  <si>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</si>
  <si>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</si>
  <si>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</si>
  <si>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</si>
  <si>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</si>
  <si>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</si>
  <si>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</si>
  <si>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</si>
  <si>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</si>
  <si>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</si>
  <si>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</si>
  <si>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</si>
  <si>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</si>
  <si>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</si>
  <si>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</si>
  <si>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</si>
  <si>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</si>
  <si>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</si>
  <si>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</si>
  <si>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</si>
  <si>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</si>
  <si>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</si>
  <si>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</si>
  <si>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</si>
  <si>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</si>
  <si>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</si>
  <si>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</si>
  <si>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</si>
  <si>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</si>
  <si>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</si>
  <si>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</si>
  <si>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</si>
  <si>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</si>
  <si>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</si>
  <si>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</si>
  <si>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</si>
  <si>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</si>
  <si>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</si>
  <si>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</si>
  <si>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</si>
  <si>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</si>
  <si>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</si>
  <si>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</si>
  <si>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</si>
  <si>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</si>
  <si>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</si>
  <si>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</si>
  <si>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</si>
  <si>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</si>
  <si>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</si>
  <si>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</si>
  <si>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</si>
  <si>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</si>
  <si>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</si>
  <si>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</si>
  <si>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</si>
  <si>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</si>
  <si>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</si>
  <si>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</si>
  <si>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</si>
  <si>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</si>
  <si>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</si>
  <si>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</si>
  <si>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</si>
  <si>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</si>
  <si>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</si>
  <si>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</si>
  <si>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</si>
  <si>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</si>
  <si>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</si>
  <si>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</si>
  <si>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</si>
  <si>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</si>
  <si>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</si>
  <si>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</si>
  <si>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</si>
  <si>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</si>
  <si>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</si>
  <si>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</si>
  <si>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</si>
  <si>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</si>
  <si>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</si>
  <si>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</si>
  <si>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</si>
  <si>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</si>
  <si>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</si>
  <si>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</si>
  <si>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</si>
  <si>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</si>
  <si>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</si>
  <si>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</si>
  <si>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</si>
  <si>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</si>
  <si>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</si>
  <si>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</si>
  <si>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</si>
  <si>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</si>
  <si>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</si>
  <si>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</si>
  <si>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</si>
  <si>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</si>
  <si>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</si>
  <si>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</si>
  <si>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</si>
  <si>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</si>
  <si>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</si>
  <si>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</si>
  <si>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</si>
  <si>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</si>
  <si>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</si>
  <si>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</si>
  <si>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</si>
  <si>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</si>
  <si>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</si>
  <si>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</si>
  <si>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</si>
  <si>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</si>
  <si>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</si>
  <si>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</si>
  <si>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</si>
  <si>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</si>
  <si>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</si>
  <si>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</si>
  <si>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</si>
  <si>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</si>
  <si>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</si>
  <si>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</si>
  <si>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</si>
  <si>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</si>
  <si>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</si>
  <si>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</si>
  <si>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</si>
  <si>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</si>
  <si>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</si>
  <si>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</si>
  <si>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</si>
  <si>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</si>
  <si>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</si>
  <si>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</si>
  <si>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</si>
  <si>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</si>
  <si>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</si>
  <si>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</si>
  <si>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</si>
  <si>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</si>
  <si>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</si>
  <si>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</si>
  <si>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</si>
  <si>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</si>
  <si>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</si>
  <si>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</si>
  <si>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</si>
  <si>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</si>
  <si>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</si>
  <si>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</si>
  <si>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</si>
  <si>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</si>
  <si>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</si>
  <si>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</si>
  <si>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</si>
  <si>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</si>
  <si>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</si>
  <si>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</si>
  <si>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</si>
  <si>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</si>
  <si>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</si>
  <si>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</si>
  <si>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</si>
  <si>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</si>
  <si>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</si>
  <si>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</si>
  <si>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</si>
  <si>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</si>
  <si>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</si>
  <si>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</si>
  <si>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</si>
  <si>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</si>
  <si>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</si>
  <si>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</si>
  <si>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</si>
  <si>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</si>
  <si>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</si>
  <si>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</si>
  <si>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</si>
  <si>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</si>
  <si>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</si>
  <si>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</si>
  <si>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</si>
  <si>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</si>
  <si>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</si>
  <si>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</si>
  <si>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</si>
  <si>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</si>
  <si>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</si>
  <si>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</si>
  <si>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</si>
  <si>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</si>
  <si>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</si>
  <si>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</si>
  <si>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</si>
  <si>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</si>
  <si>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</si>
  <si>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</si>
  <si>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</si>
  <si>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</si>
  <si>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</si>
  <si>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</si>
  <si>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</si>
  <si>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</si>
  <si>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</si>
  <si>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</si>
  <si>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</si>
  <si>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</si>
  <si>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</si>
  <si>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</si>
  <si>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</si>
  <si>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</si>
  <si>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</si>
  <si>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</si>
  <si>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</si>
  <si>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</si>
  <si>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</si>
  <si>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</si>
  <si>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</si>
  <si>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</si>
  <si>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</si>
  <si>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</si>
  <si>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</si>
  <si>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</si>
  <si>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</si>
  <si>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</si>
  <si>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</si>
  <si>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</si>
  <si>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</si>
  <si>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</si>
  <si>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</si>
  <si>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</si>
  <si>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</si>
  <si>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</si>
  <si>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</si>
  <si>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</si>
  <si>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</si>
  <si>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</si>
  <si>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</si>
  <si>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</si>
  <si>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</si>
  <si>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</si>
  <si>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</si>
  <si>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</si>
  <si>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</si>
  <si>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</si>
  <si>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</si>
  <si>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</si>
  <si>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</si>
  <si>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</si>
  <si>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</si>
  <si>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</si>
  <si>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</si>
  <si>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</si>
  <si>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</si>
  <si>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</si>
  <si>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</si>
  <si>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</si>
  <si>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</si>
  <si>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</si>
  <si>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</si>
  <si>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</si>
  <si>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</si>
  <si>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</si>
  <si>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</si>
  <si>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</si>
  <si>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</si>
  <si>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</si>
  <si>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</si>
  <si>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</si>
  <si>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</si>
  <si>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</si>
  <si>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</si>
  <si>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</si>
  <si>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</si>
  <si>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</si>
  <si>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</si>
  <si>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</si>
  <si>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</si>
  <si>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</si>
  <si>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</si>
  <si>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</si>
  <si>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</si>
  <si>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</si>
  <si>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</si>
  <si>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</si>
  <si>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</si>
  <si>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</si>
  <si>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</si>
  <si>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</si>
  <si>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</si>
  <si>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</si>
  <si>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</si>
  <si>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</si>
  <si>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</si>
  <si>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</si>
  <si>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</si>
  <si>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</si>
  <si>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</si>
  <si>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</si>
  <si>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</si>
  <si>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</si>
  <si>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</si>
  <si>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</si>
  <si>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</si>
  <si>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</si>
  <si>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</si>
  <si>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</si>
  <si>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</si>
  <si>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</si>
  <si>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</si>
  <si>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</si>
  <si>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</si>
  <si>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</si>
  <si>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</si>
  <si>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</si>
  <si>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</si>
  <si>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</si>
  <si>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</si>
  <si>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</si>
  <si>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</si>
  <si>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</si>
  <si>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</si>
  <si>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</si>
  <si>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</si>
  <si>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</si>
  <si>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</si>
  <si>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</si>
  <si>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</si>
  <si>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</si>
  <si>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</si>
  <si>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</si>
  <si>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</si>
  <si>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</si>
  <si>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</si>
  <si>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</si>
  <si>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</si>
  <si>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</si>
  <si>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</si>
  <si>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</si>
  <si>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</si>
  <si>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</si>
  <si>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</si>
  <si>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</si>
  <si>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</si>
  <si>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</si>
  <si>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</si>
  <si>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</si>
  <si>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</si>
  <si>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</si>
  <si>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</si>
  <si>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</si>
  <si>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</si>
  <si>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</si>
  <si>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</si>
  <si>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</si>
  <si>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</si>
  <si>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</si>
  <si>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</si>
  <si>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</si>
  <si>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</si>
  <si>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</si>
  <si>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</si>
  <si>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</si>
  <si>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</si>
  <si>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</si>
  <si>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</si>
  <si>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</si>
  <si>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</si>
  <si>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</si>
  <si>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</si>
  <si>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</si>
  <si>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</si>
  <si>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</si>
  <si>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</si>
  <si>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</si>
  <si>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</si>
  <si>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</si>
  <si>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</si>
  <si>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</si>
  <si>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</si>
  <si>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</si>
  <si>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</si>
  <si>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</si>
  <si>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</si>
  <si>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</si>
  <si>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</si>
  <si>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</si>
  <si>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</si>
  <si>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</si>
  <si>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</si>
  <si>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</si>
  <si>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</si>
  <si>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</si>
  <si>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</si>
  <si>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</si>
  <si>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</si>
  <si>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</si>
  <si>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</si>
  <si>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</si>
  <si>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</si>
  <si>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</si>
  <si>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</si>
  <si>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</si>
  <si>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</si>
  <si>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</si>
  <si>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</si>
  <si>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</si>
  <si>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</si>
  <si>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</si>
  <si>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</si>
  <si>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</si>
  <si>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</si>
  <si>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</si>
  <si>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</si>
  <si>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</si>
  <si>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</si>
  <si>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</si>
  <si>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</si>
  <si>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</si>
  <si>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</si>
  <si>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</si>
  <si>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</si>
  <si>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</si>
  <si>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</si>
  <si>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</si>
  <si>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</si>
  <si>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</si>
  <si>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</si>
  <si>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</si>
  <si>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</si>
  <si>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</si>
  <si>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</si>
  <si>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</si>
  <si>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</si>
  <si>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</si>
  <si>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</si>
  <si>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</si>
  <si>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</si>
  <si>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</si>
  <si>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</si>
  <si>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</si>
  <si>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</si>
  <si>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</si>
  <si>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</si>
  <si>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</si>
  <si>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</si>
  <si>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</si>
  <si>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</si>
  <si>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</si>
  <si>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</si>
  <si>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</si>
  <si>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</si>
  <si>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</si>
  <si>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</si>
  <si>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</si>
  <si>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</si>
  <si>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</si>
  <si>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</si>
  <si>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</si>
  <si>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</si>
  <si>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</si>
  <si>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</si>
  <si>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</si>
  <si>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</si>
  <si>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</si>
  <si>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</si>
  <si>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</si>
  <si>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</si>
  <si>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</si>
  <si>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</si>
  <si>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</si>
  <si>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</si>
  <si>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</si>
  <si>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</si>
  <si>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</si>
  <si>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</si>
  <si>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</si>
  <si>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</si>
  <si>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</si>
  <si>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</si>
  <si>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</si>
  <si>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</si>
  <si>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</si>
  <si>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</si>
  <si>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</si>
  <si>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</si>
  <si>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</si>
  <si>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</si>
  <si>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</si>
  <si>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</si>
  <si>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</si>
  <si>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</si>
  <si>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</si>
  <si>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</si>
  <si>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</si>
  <si>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</si>
  <si>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</si>
  <si>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</si>
  <si>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</si>
  <si>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</si>
  <si>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</si>
  <si>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</si>
  <si>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</si>
  <si>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</si>
  <si>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</si>
  <si>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</si>
  <si>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</si>
  <si>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</si>
  <si>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</si>
  <si>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</si>
  <si>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</si>
  <si>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</si>
  <si>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</si>
  <si>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</si>
  <si>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</si>
  <si>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</si>
  <si>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</si>
  <si>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</si>
  <si>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</si>
  <si>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</si>
  <si>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</si>
  <si>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</si>
  <si>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</si>
  <si>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</si>
  <si>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</si>
  <si>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</si>
  <si>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</si>
  <si>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</si>
  <si>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</si>
  <si>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</si>
  <si>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</si>
  <si>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</si>
  <si>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</si>
  <si>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</si>
  <si>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</si>
  <si>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</si>
  <si>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</si>
  <si>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</si>
  <si>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</si>
  <si>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</si>
  <si>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</si>
  <si>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</si>
  <si>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</si>
  <si>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</si>
  <si>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</si>
  <si>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</si>
  <si>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</si>
  <si>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</si>
  <si>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</si>
  <si>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</si>
  <si>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</si>
  <si>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</si>
  <si>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</si>
  <si>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</si>
  <si>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</si>
  <si>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</si>
  <si>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</si>
  <si>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</si>
  <si>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</si>
  <si>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</si>
  <si>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</si>
  <si>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</si>
  <si>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</si>
  <si>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</si>
  <si>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</si>
  <si>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</si>
  <si>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</si>
  <si>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</si>
  <si>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</si>
  <si>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</si>
  <si>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</si>
  <si>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</si>
  <si>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</si>
  <si>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</si>
  <si>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</si>
  <si>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</si>
  <si>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</si>
  <si>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</si>
  <si>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</si>
  <si>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</si>
  <si>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</si>
  <si>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</si>
  <si>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</si>
  <si>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</si>
  <si>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</si>
  <si>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</si>
  <si>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</si>
  <si>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</si>
  <si>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</si>
  <si>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</si>
  <si>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</si>
  <si>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</si>
  <si>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</si>
  <si>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</si>
  <si>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</si>
  <si>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</si>
  <si>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</si>
  <si>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</si>
  <si>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</si>
  <si>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</si>
  <si>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</si>
  <si>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</si>
  <si>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</si>
  <si>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</si>
  <si>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</si>
  <si>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</si>
  <si>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</si>
  <si>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</si>
  <si>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</si>
  <si>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</si>
  <si>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</si>
  <si>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</si>
  <si>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</si>
  <si>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</si>
  <si>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</si>
  <si>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</si>
  <si>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</si>
  <si>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</si>
  <si>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</si>
  <si>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</si>
  <si>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</si>
  <si>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</si>
  <si>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</si>
  <si>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</si>
  <si>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</si>
  <si>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</si>
  <si>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</si>
  <si>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</si>
  <si>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</si>
  <si>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</si>
  <si>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</si>
  <si>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</si>
  <si>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</si>
  <si>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</si>
  <si>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</si>
  <si>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</si>
  <si>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</si>
  <si>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</si>
  <si>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</si>
  <si>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</si>
  <si>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</si>
  <si>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</si>
  <si>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</si>
  <si>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</si>
  <si>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</si>
  <si>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</si>
  <si>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</si>
  <si>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</si>
  <si>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</si>
  <si>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</si>
  <si>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</si>
  <si>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</si>
  <si>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</si>
  <si>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</si>
  <si>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</si>
  <si>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</si>
  <si>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</si>
  <si>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</si>
  <si>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</si>
  <si>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</si>
  <si>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</si>
  <si>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</si>
  <si>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</si>
  <si>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</si>
  <si>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</si>
  <si>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</si>
  <si>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</si>
  <si>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</si>
  <si>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</si>
  <si>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</si>
  <si>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</si>
  <si>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</si>
  <si>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</si>
  <si>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</si>
  <si>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</si>
  <si>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</si>
  <si>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</si>
  <si>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</si>
  <si>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</si>
  <si>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</si>
  <si>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</si>
  <si>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</si>
  <si>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</si>
  <si>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</si>
  <si>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</si>
  <si>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</si>
  <si>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</si>
  <si>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</si>
  <si>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</si>
  <si>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</si>
  <si>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</si>
  <si>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</si>
  <si>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</si>
  <si>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</si>
  <si>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</si>
  <si>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</si>
  <si>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</si>
  <si>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</si>
  <si>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</si>
  <si>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</si>
  <si>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</si>
  <si>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</si>
  <si>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</si>
  <si>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</si>
  <si>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</si>
  <si>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</si>
  <si>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</si>
  <si>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</si>
  <si>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</si>
  <si>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</si>
  <si>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</si>
  <si>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</si>
  <si>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</si>
  <si>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</si>
  <si>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</si>
  <si>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</si>
  <si>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</si>
  <si>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</si>
  <si>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</si>
  <si>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</si>
  <si>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</si>
  <si>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</si>
  <si>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</si>
  <si>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</si>
  <si>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</si>
  <si>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</si>
  <si>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</si>
  <si>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</si>
  <si>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</si>
  <si>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</si>
  <si>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</si>
  <si>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</si>
  <si>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</si>
  <si>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</si>
  <si>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</si>
  <si>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</si>
  <si>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</si>
  <si>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</si>
  <si>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</si>
  <si>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</si>
  <si>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</si>
  <si>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</si>
  <si>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</si>
  <si>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</si>
  <si>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</si>
  <si>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</si>
  <si>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</si>
  <si>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</si>
  <si>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</si>
  <si>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</si>
  <si>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</si>
  <si>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</si>
  <si>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</si>
  <si>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</si>
  <si>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</si>
  <si>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</si>
  <si>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</si>
  <si>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</si>
  <si>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</si>
  <si>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</si>
  <si>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</si>
  <si>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</si>
  <si>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</si>
  <si>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</si>
  <si>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</si>
  <si>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</si>
  <si>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</si>
  <si>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</si>
  <si>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</si>
  <si>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</si>
  <si>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</si>
  <si>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</si>
  <si>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</si>
  <si>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</si>
  <si>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</si>
  <si>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</si>
  <si>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</si>
  <si>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</si>
  <si>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</si>
  <si>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</si>
  <si>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</si>
  <si>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</si>
  <si>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</si>
  <si>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</si>
  <si>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</si>
  <si>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</si>
  <si>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</si>
  <si>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</si>
  <si>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</si>
  <si>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</si>
  <si>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</si>
  <si>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</si>
  <si>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</si>
  <si>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</si>
  <si>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</si>
  <si>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</si>
  <si>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</si>
  <si>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</si>
  <si>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</si>
  <si>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</si>
  <si>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</si>
  <si>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</si>
  <si>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</si>
  <si>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</si>
  <si>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</si>
  <si>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</si>
  <si>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</si>
  <si>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</si>
  <si>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</si>
  <si>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</si>
  <si>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</si>
  <si>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</si>
  <si>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</si>
  <si>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</si>
  <si>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</si>
  <si>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</si>
  <si>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</si>
  <si>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</si>
  <si>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</si>
  <si>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</si>
  <si>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</si>
  <si>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</si>
  <si>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</si>
  <si>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</si>
  <si>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</si>
  <si>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</si>
  <si>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</si>
  <si>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</si>
  <si>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</si>
  <si>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</si>
  <si>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</si>
  <si>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</si>
  <si>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</si>
  <si>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</si>
  <si>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</si>
  <si>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</si>
  <si>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</si>
  <si>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</si>
  <si>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</si>
  <si>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</si>
  <si>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</si>
  <si>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</si>
  <si>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</si>
  <si>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</si>
  <si>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</si>
  <si>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</si>
  <si>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</si>
  <si>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</si>
  <si>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</si>
  <si>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</si>
  <si>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</si>
  <si>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</si>
  <si>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</si>
  <si>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</si>
  <si>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</si>
  <si>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</si>
  <si>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</si>
  <si>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</si>
  <si>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</si>
  <si>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</si>
  <si>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</si>
  <si>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</si>
  <si>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</si>
  <si>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</si>
  <si>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</si>
  <si>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</si>
  <si>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</si>
  <si>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</si>
  <si>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</si>
  <si>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</si>
  <si>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</si>
  <si>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</si>
  <si>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</si>
  <si>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</si>
  <si>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</si>
  <si>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</si>
  <si>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</si>
  <si>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</si>
  <si>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</si>
  <si>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</si>
  <si>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</si>
  <si>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</si>
  <si>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</si>
  <si>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</si>
  <si>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</si>
  <si>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</si>
  <si>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</si>
  <si>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</si>
  <si>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</si>
  <si>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</si>
  <si>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</si>
  <si>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</si>
  <si>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</si>
  <si>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</si>
  <si>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</si>
  <si>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</si>
  <si>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</si>
  <si>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</si>
  <si>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</si>
  <si>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</si>
  <si>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</si>
  <si>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</si>
  <si>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</si>
  <si>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</si>
  <si>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</si>
  <si>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</si>
  <si>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</si>
  <si>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</si>
  <si>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</si>
  <si>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</si>
  <si>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</si>
  <si>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</si>
  <si>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</si>
  <si>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</si>
  <si>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</si>
  <si>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</si>
  <si>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</si>
  <si>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</si>
  <si>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</si>
  <si>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</si>
  <si>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</si>
  <si>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</si>
  <si>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</si>
  <si>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</si>
  <si>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</si>
  <si>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</si>
  <si>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</si>
  <si>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</si>
  <si>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</si>
  <si>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</si>
  <si>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</si>
  <si>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</si>
  <si>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</si>
  <si>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</si>
  <si>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</si>
  <si>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</si>
  <si>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</si>
  <si>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</si>
  <si>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</si>
  <si>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</si>
  <si>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</si>
  <si>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</si>
  <si>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</si>
  <si>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</si>
  <si>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</si>
  <si>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</si>
  <si>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</si>
  <si>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</si>
  <si>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</si>
  <si>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</si>
  <si>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</si>
  <si>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</si>
  <si>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</si>
  <si>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</si>
  <si>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</si>
  <si>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</si>
  <si>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</si>
  <si>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</si>
  <si>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</si>
  <si>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</si>
  <si>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</si>
  <si>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</si>
  <si>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</si>
  <si>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</si>
  <si>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</si>
  <si>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</si>
  <si>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</si>
  <si>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</si>
  <si>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</si>
  <si>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</si>
  <si>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</si>
  <si>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</si>
  <si>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</si>
  <si>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</si>
  <si>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</si>
  <si>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</si>
  <si>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</si>
  <si>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</si>
  <si>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</si>
  <si>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</si>
  <si>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</si>
  <si>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</si>
  <si>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</si>
  <si>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</si>
  <si>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</si>
  <si>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</si>
  <si>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</si>
  <si>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</si>
  <si>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</si>
  <si>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</si>
  <si>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</si>
  <si>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</si>
  <si>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</si>
  <si>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</si>
  <si>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</si>
  <si>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</si>
  <si>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</si>
  <si>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</si>
  <si>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</si>
  <si>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</si>
  <si>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</si>
  <si>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</si>
  <si>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</si>
  <si>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</si>
  <si>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</si>
  <si>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</si>
  <si>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</si>
  <si>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</si>
  <si>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</si>
  <si>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</si>
  <si>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</si>
  <si>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</si>
  <si>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</si>
  <si>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</si>
  <si>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</si>
  <si>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</si>
  <si>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</si>
  <si>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</si>
  <si>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</si>
  <si>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</si>
  <si>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</si>
  <si>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</si>
  <si>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</si>
  <si>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</si>
  <si>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</si>
  <si>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</si>
  <si>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</si>
  <si>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</si>
  <si>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</si>
  <si>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</si>
  <si>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</si>
  <si>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</si>
  <si>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</si>
  <si>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</si>
  <si>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</si>
  <si>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</si>
  <si>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</si>
  <si>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</si>
  <si>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</si>
  <si>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</si>
  <si>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</si>
  <si>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</si>
  <si>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</si>
  <si>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</si>
  <si>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</si>
  <si>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</si>
  <si>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</si>
  <si>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</si>
  <si>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</si>
  <si>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</si>
  <si>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</si>
  <si>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</si>
  <si>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</si>
  <si>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</si>
  <si>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</si>
  <si>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</si>
  <si>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</si>
  <si>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</si>
  <si>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</si>
  <si>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</si>
  <si>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</si>
  <si>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</si>
  <si>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</si>
  <si>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</si>
  <si>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</si>
  <si>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</si>
  <si>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</si>
  <si>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</si>
  <si>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</si>
  <si>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</si>
  <si>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</si>
  <si>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</si>
  <si>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</si>
  <si>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</si>
  <si>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</si>
  <si>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</si>
  <si>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</si>
  <si>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</si>
  <si>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</si>
  <si>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</si>
  <si>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</si>
  <si>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</si>
  <si>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</si>
  <si>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</si>
  <si>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</si>
  <si>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</si>
  <si>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</si>
  <si>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</si>
  <si>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</si>
  <si>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</si>
  <si>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</si>
  <si>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</si>
  <si>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</si>
  <si>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</si>
  <si>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</si>
  <si>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</si>
  <si>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</si>
  <si>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</si>
  <si>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</si>
  <si>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</si>
  <si>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</si>
  <si>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</si>
  <si>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</si>
  <si>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</si>
  <si>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</si>
  <si>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</si>
  <si>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</si>
  <si>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</si>
  <si>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</si>
  <si>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</si>
  <si>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</si>
  <si>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</si>
  <si>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</si>
  <si>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</si>
  <si>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</si>
  <si>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</si>
  <si>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</si>
  <si>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</si>
  <si>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</si>
  <si>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</si>
  <si>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</si>
  <si>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</si>
  <si>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</si>
  <si>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</si>
  <si>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</si>
  <si>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</si>
  <si>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</si>
  <si>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</si>
  <si>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</si>
  <si>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</si>
  <si>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</si>
  <si>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</si>
  <si>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</si>
  <si>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</si>
  <si>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</si>
  <si>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</si>
  <si>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</si>
  <si>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</si>
  <si>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</si>
  <si>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</si>
  <si>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</si>
  <si>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</si>
  <si>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</si>
  <si>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</si>
  <si>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</si>
  <si>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</si>
  <si>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</si>
  <si>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</si>
  <si>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</si>
  <si>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</si>
  <si>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</si>
  <si>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</si>
  <si>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</si>
  <si>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</si>
  <si>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</si>
  <si>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</si>
  <si>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</si>
  <si>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</si>
  <si>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</si>
  <si>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</si>
  <si>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</si>
  <si>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</si>
  <si>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</si>
  <si>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</si>
  <si>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</si>
  <si>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</si>
  <si>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</si>
  <si>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</si>
  <si>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</si>
  <si>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</si>
  <si>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</si>
  <si>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</si>
  <si>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</si>
  <si>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</si>
  <si>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</si>
  <si>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</si>
  <si>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</si>
  <si>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</si>
  <si>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</si>
  <si>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</si>
  <si>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</si>
  <si>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</si>
  <si>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</si>
  <si>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</si>
  <si>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</si>
  <si>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</si>
  <si>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</si>
  <si>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</si>
  <si>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</si>
  <si>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</si>
  <si>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</si>
  <si>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</si>
  <si>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</si>
  <si>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</si>
  <si>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</si>
  <si>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</si>
  <si>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</si>
  <si>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</si>
  <si>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</si>
  <si>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</si>
  <si>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</si>
  <si>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</si>
  <si>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</si>
  <si>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</si>
  <si>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</si>
  <si>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</si>
  <si>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</si>
  <si>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</si>
  <si>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</si>
  <si>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</si>
  <si>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</si>
  <si>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</si>
  <si>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</si>
  <si>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</si>
  <si>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</si>
  <si>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</si>
  <si>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</si>
  <si>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</si>
  <si>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</si>
  <si>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</si>
  <si>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</si>
  <si>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</si>
  <si>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</si>
  <si>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</si>
  <si>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</si>
  <si>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</si>
  <si>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</si>
  <si>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</si>
  <si>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</si>
  <si>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</si>
  <si>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</si>
  <si>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</si>
  <si>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</si>
  <si>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</si>
  <si>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</si>
  <si>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</si>
  <si>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</si>
  <si>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</si>
  <si>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</si>
  <si>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</si>
  <si>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</si>
  <si>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</si>
  <si>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</si>
  <si>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</si>
  <si>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</si>
  <si>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</si>
  <si>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</si>
  <si>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</si>
  <si>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</si>
  <si>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</si>
  <si>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</si>
  <si>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</si>
  <si>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</si>
  <si>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</si>
  <si>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</si>
  <si>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</si>
  <si>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</si>
  <si>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</si>
  <si>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</si>
  <si>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</si>
  <si>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</si>
  <si>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</si>
  <si>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</si>
  <si>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</si>
  <si>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</si>
  <si>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</si>
  <si>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</si>
  <si>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</si>
  <si>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</si>
  <si>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</si>
  <si>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</si>
  <si>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</si>
  <si>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</si>
  <si>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</si>
  <si>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</si>
  <si>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</si>
  <si>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</si>
  <si>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</si>
  <si>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</si>
  <si>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</si>
  <si>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</si>
  <si>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</si>
  <si>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</si>
  <si>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</si>
  <si>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</si>
  <si>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</si>
  <si>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</si>
  <si>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</si>
  <si>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</si>
  <si>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</si>
  <si>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</si>
  <si>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</si>
  <si>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</si>
  <si>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</si>
  <si>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</si>
  <si>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</si>
  <si>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</si>
  <si>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</si>
  <si>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</si>
  <si>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</si>
  <si>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</si>
  <si>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</si>
  <si>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</si>
  <si>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</si>
  <si>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</si>
  <si>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</si>
  <si>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</si>
  <si>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</si>
  <si>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</si>
  <si>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</si>
  <si>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</si>
  <si>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</si>
  <si>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</si>
  <si>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</si>
  <si>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</si>
  <si>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</si>
  <si>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</si>
  <si>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</si>
  <si>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</si>
  <si>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</si>
  <si>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</si>
  <si>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</si>
  <si>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</si>
  <si>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</si>
  <si>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</si>
  <si>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</si>
  <si>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</si>
  <si>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</si>
  <si>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</si>
  <si>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</si>
  <si>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</si>
  <si>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</si>
  <si>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</si>
  <si>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</si>
  <si>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</si>
  <si>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</si>
  <si>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</si>
  <si>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</si>
  <si>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</si>
  <si>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</si>
  <si>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</si>
  <si>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</si>
  <si>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</si>
  <si>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</si>
  <si>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</si>
  <si>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</si>
  <si>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</si>
  <si>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</si>
  <si>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</si>
  <si>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</si>
  <si>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</si>
  <si>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</si>
  <si>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</si>
  <si>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</si>
  <si>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</si>
  <si>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</si>
  <si>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</si>
  <si>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</si>
  <si>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</si>
  <si>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</si>
  <si>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</si>
  <si>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</si>
  <si>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</si>
  <si>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</si>
  <si>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</si>
  <si>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</si>
  <si>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</si>
  <si>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</si>
  <si>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</si>
  <si>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</si>
  <si>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</si>
  <si>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</si>
  <si>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</si>
  <si>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</si>
  <si>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</si>
  <si>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</si>
  <si>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</si>
  <si>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</si>
  <si>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</si>
  <si>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</si>
  <si>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</si>
  <si>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</si>
  <si>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</si>
  <si>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</si>
  <si>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</si>
  <si>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</si>
  <si>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</si>
  <si>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</si>
  <si>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</si>
  <si>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</si>
  <si>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</si>
  <si>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</si>
  <si>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</si>
  <si>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</si>
  <si>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</si>
  <si>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</si>
  <si>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</si>
  <si>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</si>
  <si>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</si>
  <si>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</si>
  <si>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</si>
  <si>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</si>
  <si>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</si>
  <si>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</si>
  <si>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</si>
  <si>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</si>
  <si>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</si>
  <si>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</si>
  <si>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</si>
  <si>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</si>
  <si>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</si>
  <si>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</si>
  <si>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</si>
  <si>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</si>
  <si>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</si>
  <si>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</si>
  <si>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</si>
  <si>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</si>
  <si>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</si>
  <si>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</si>
  <si>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</si>
  <si>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</si>
  <si>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</si>
  <si>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</si>
  <si>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</si>
  <si>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</si>
  <si>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</si>
  <si>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</si>
  <si>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</si>
  <si>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</si>
  <si>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</si>
  <si>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</si>
  <si>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</si>
  <si>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</si>
  <si>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</si>
  <si>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</si>
  <si>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</si>
  <si>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</si>
  <si>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</si>
  <si>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</si>
  <si>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</si>
  <si>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</si>
  <si>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</si>
  <si>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</si>
  <si>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</si>
  <si>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</si>
  <si>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</si>
  <si>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</si>
  <si>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</si>
  <si>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</si>
  <si>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</si>
  <si>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</si>
  <si>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</si>
  <si>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</si>
  <si>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</si>
  <si>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</si>
  <si>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</si>
  <si>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</si>
  <si>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</si>
  <si>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</si>
  <si>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</si>
  <si>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</si>
  <si>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</si>
  <si>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</si>
  <si>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</si>
  <si>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</si>
  <si>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</si>
  <si>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</si>
  <si>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</si>
  <si>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</si>
  <si>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</si>
  <si>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</si>
  <si>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</si>
  <si>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</si>
  <si>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</si>
  <si>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</si>
  <si>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</si>
  <si>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</si>
  <si>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</si>
  <si>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</si>
  <si>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</si>
  <si>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</si>
  <si>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</si>
  <si>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</si>
  <si>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</si>
  <si>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</si>
  <si>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</si>
  <si>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</si>
  <si>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</si>
  <si>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</si>
  <si>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</si>
  <si>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</si>
  <si>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</si>
  <si>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</si>
  <si>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</si>
  <si>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</si>
  <si>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</si>
  <si>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</si>
  <si>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</si>
  <si>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</si>
  <si>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</si>
  <si>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</si>
  <si>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</si>
  <si>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</si>
  <si>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</si>
  <si>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</si>
  <si>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</si>
  <si>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</si>
  <si>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</si>
  <si>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</si>
  <si>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</si>
  <si>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</si>
  <si>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</si>
  <si>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</si>
  <si>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</si>
  <si>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</si>
  <si>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</si>
  <si>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</si>
  <si>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</si>
  <si>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</si>
  <si>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</si>
  <si>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</si>
  <si>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</si>
  <si>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</si>
  <si>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</si>
  <si>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</si>
  <si>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</si>
  <si>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</si>
  <si>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</si>
  <si>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</si>
  <si>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</si>
  <si>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</si>
  <si>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</si>
  <si>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</si>
  <si>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</si>
  <si>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</si>
  <si>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</si>
  <si>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</si>
  <si>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</si>
  <si>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</si>
  <si>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</si>
  <si>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</si>
  <si>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</si>
  <si>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</si>
  <si>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</si>
  <si>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</si>
  <si>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</si>
  <si>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</si>
  <si>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</si>
  <si>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</si>
  <si>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</si>
  <si>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</si>
  <si>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</si>
  <si>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</si>
  <si>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</si>
  <si>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</si>
  <si>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</si>
  <si>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</si>
  <si>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</si>
  <si>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</si>
  <si>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</si>
  <si>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</si>
  <si>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</si>
  <si>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</si>
  <si>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</si>
  <si>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</si>
  <si>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</si>
  <si>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</si>
  <si>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</si>
  <si>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</si>
  <si>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</si>
  <si>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</si>
  <si>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</si>
  <si>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</si>
  <si>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</si>
  <si>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</si>
  <si>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</si>
  <si>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</si>
  <si>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</si>
  <si>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</si>
  <si>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</si>
  <si>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</si>
  <si>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</si>
  <si>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</si>
  <si>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</si>
  <si>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</si>
  <si>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</si>
  <si>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</si>
  <si>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</si>
  <si>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</si>
  <si>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</si>
  <si>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</si>
  <si>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</si>
  <si>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</si>
  <si>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</si>
  <si>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</si>
  <si>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</si>
  <si>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</si>
  <si>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</si>
  <si>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</si>
  <si>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</si>
  <si>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</si>
  <si>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</si>
  <si>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</si>
  <si>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</si>
  <si>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</si>
  <si>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</si>
  <si>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</si>
  <si>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</si>
  <si>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</si>
  <si>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</si>
  <si>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</si>
  <si>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</si>
  <si>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</si>
  <si>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</si>
  <si>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</si>
  <si>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</si>
  <si>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</si>
  <si>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</si>
  <si>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</si>
  <si>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</si>
  <si>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</si>
  <si>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</si>
  <si>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</si>
  <si>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</si>
  <si>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</si>
  <si>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</si>
  <si>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</si>
  <si>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</si>
  <si>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</si>
  <si>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</si>
  <si>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</si>
  <si>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</si>
  <si>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</si>
  <si>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</si>
  <si>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</si>
  <si>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</si>
  <si>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</si>
  <si>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</si>
  <si>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</si>
  <si>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</si>
  <si>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</si>
  <si>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</si>
  <si>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</si>
  <si>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</si>
  <si>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</si>
  <si>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</si>
  <si>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</si>
  <si>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</si>
  <si>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</si>
  <si>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</si>
  <si>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</si>
  <si>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</si>
  <si>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</si>
  <si>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</si>
  <si>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</si>
  <si>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</si>
  <si>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</si>
  <si>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</si>
  <si>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</si>
  <si>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</si>
  <si>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</si>
  <si>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</si>
  <si>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</si>
  <si>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</si>
  <si>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</si>
  <si>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</si>
  <si>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</si>
  <si>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</si>
  <si>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</si>
  <si>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</si>
  <si>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</si>
  <si>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</si>
  <si>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</si>
  <si>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</si>
  <si>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</si>
  <si>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</si>
  <si>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</si>
  <si>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</si>
  <si>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</si>
  <si>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</si>
  <si>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</si>
  <si>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</si>
  <si>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</si>
  <si>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</si>
  <si>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</si>
  <si>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</si>
  <si>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</si>
  <si>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</si>
  <si>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</si>
  <si>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</si>
  <si>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</si>
  <si>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</si>
  <si>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</si>
  <si>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</si>
  <si>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</si>
  <si>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</si>
  <si>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</si>
  <si>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</si>
  <si>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</si>
  <si>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</si>
  <si>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</si>
  <si>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</si>
  <si>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</si>
  <si>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</si>
  <si>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</si>
  <si>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</si>
  <si>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</si>
  <si>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</si>
  <si>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</si>
  <si>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</si>
  <si>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</si>
  <si>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</si>
  <si>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</si>
  <si>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</si>
  <si>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</si>
  <si>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</si>
  <si>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</si>
  <si>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</si>
  <si>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</si>
  <si>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</si>
  <si>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</si>
  <si>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</si>
  <si>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</si>
  <si>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</si>
  <si>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</si>
  <si>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</si>
  <si>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</si>
  <si>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</si>
  <si>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</si>
  <si>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</si>
  <si>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</si>
  <si>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</si>
  <si>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</si>
  <si>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</si>
  <si>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</si>
  <si>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</si>
  <si>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</si>
  <si>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</si>
  <si>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</si>
  <si>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</si>
  <si>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</si>
  <si>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</si>
  <si>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</si>
  <si>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</si>
  <si>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</si>
  <si>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</si>
  <si>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</si>
  <si>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</si>
  <si>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</si>
  <si>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</si>
  <si>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</si>
  <si>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</si>
  <si>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</si>
  <si>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</si>
  <si>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</si>
  <si>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</si>
  <si>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</si>
  <si>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</si>
  <si>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</si>
  <si>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</si>
  <si>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</si>
  <si>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</si>
  <si>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</si>
  <si>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</si>
  <si>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</si>
  <si>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</si>
  <si>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</si>
  <si>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</si>
  <si>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</si>
  <si>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</si>
  <si>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</si>
  <si>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</si>
  <si>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</si>
  <si>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</si>
  <si>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</si>
  <si>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</si>
  <si>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</si>
  <si>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</si>
  <si>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</si>
  <si>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</si>
  <si>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</si>
  <si>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</si>
  <si>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</si>
  <si>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</si>
  <si>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</si>
  <si>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</si>
  <si>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</si>
  <si>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</si>
  <si>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</si>
  <si>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</si>
  <si>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</si>
  <si>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</si>
  <si>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</si>
  <si>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</si>
  <si>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</si>
  <si>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</si>
  <si>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</si>
  <si>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</si>
  <si>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</si>
  <si>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</si>
  <si>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</si>
  <si>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</si>
  <si>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</si>
  <si>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</si>
  <si>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</si>
  <si>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</si>
  <si>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</si>
  <si>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</si>
  <si>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</si>
  <si>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</si>
  <si>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</si>
  <si>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</si>
  <si>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</si>
  <si>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</si>
  <si>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</si>
  <si>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</si>
  <si>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</si>
  <si>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</si>
  <si>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</si>
  <si>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</si>
  <si>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</si>
  <si>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</si>
  <si>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</si>
  <si>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</si>
  <si>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</si>
  <si>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</si>
  <si>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</si>
  <si>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</si>
  <si>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</si>
  <si>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</si>
  <si>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</si>
  <si>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</si>
  <si>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</si>
  <si>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</si>
  <si>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</si>
  <si>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</si>
  <si>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</si>
  <si>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</si>
  <si>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</si>
  <si>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</si>
  <si>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</si>
  <si>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</si>
  <si>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</si>
  <si>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</si>
  <si>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</si>
  <si>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</si>
  <si>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</si>
  <si>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</si>
  <si>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</si>
  <si>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</si>
  <si>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</si>
  <si>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</si>
  <si>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</si>
  <si>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</si>
  <si>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</si>
  <si>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</si>
  <si>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</si>
  <si>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</si>
  <si>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</si>
  <si>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</si>
  <si>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</si>
  <si>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</si>
  <si>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</si>
  <si>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</si>
  <si>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</si>
  <si>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</si>
  <si>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</si>
  <si>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</si>
  <si>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</si>
  <si>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</si>
  <si>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</si>
  <si>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</si>
  <si>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</si>
  <si>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</si>
  <si>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</si>
  <si>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</si>
  <si>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</si>
  <si>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</si>
  <si>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</si>
  <si>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</si>
  <si>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</si>
  <si>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</si>
  <si>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</si>
  <si>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</si>
  <si>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</si>
  <si>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</si>
  <si>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</si>
  <si>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</si>
  <si>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</si>
  <si>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</si>
  <si>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</si>
  <si>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</si>
  <si>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</si>
  <si>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</si>
  <si>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</si>
  <si>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</si>
  <si>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</si>
  <si>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</si>
  <si>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</si>
  <si>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</si>
  <si>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</si>
  <si>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</si>
  <si>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</si>
  <si>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</si>
  <si>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</si>
  <si>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</si>
  <si>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</si>
  <si>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</si>
  <si>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</si>
  <si>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</si>
  <si>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</si>
  <si>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</si>
  <si>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</si>
  <si>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</si>
  <si>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</si>
  <si>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</si>
  <si>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</si>
  <si>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</si>
  <si>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</si>
  <si>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</si>
  <si>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</si>
  <si>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</si>
  <si>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</si>
  <si>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</si>
  <si>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</si>
  <si>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</si>
  <si>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</si>
  <si>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</si>
  <si>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</si>
  <si>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</si>
  <si>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</si>
  <si>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</si>
  <si>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</si>
  <si>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</si>
  <si>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</si>
  <si>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</si>
  <si>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</si>
  <si>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</si>
  <si>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</si>
  <si>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</si>
  <si>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</si>
  <si>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</si>
  <si>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</si>
  <si>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</si>
  <si>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</si>
  <si>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</si>
  <si>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</si>
  <si>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</si>
  <si>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</si>
  <si>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</si>
  <si>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</si>
  <si>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</si>
  <si>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</si>
  <si>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</si>
  <si>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</si>
  <si>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</si>
  <si>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</si>
  <si>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</si>
  <si>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</si>
  <si>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</si>
  <si>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</si>
  <si>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</si>
  <si>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</si>
  <si>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</si>
  <si>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</si>
  <si>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</si>
  <si>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</si>
  <si>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</si>
  <si>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</si>
  <si>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</si>
  <si>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</si>
  <si>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</si>
  <si>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</si>
  <si>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</si>
  <si>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</si>
  <si>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</si>
  <si>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</si>
  <si>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</si>
  <si>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</si>
  <si>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</si>
  <si>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</si>
  <si>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</si>
  <si>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</si>
  <si>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</si>
  <si>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</si>
  <si>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</si>
  <si>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</si>
  <si>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</si>
  <si>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</si>
  <si>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</si>
  <si>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</si>
  <si>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</si>
  <si>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</si>
  <si>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</si>
  <si>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</si>
  <si>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</si>
  <si>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</si>
  <si>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</si>
  <si>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</si>
  <si>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</si>
  <si>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</si>
  <si>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</si>
  <si>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</si>
  <si>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</si>
  <si>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</si>
  <si>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</si>
  <si>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</si>
  <si>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</si>
  <si>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</si>
  <si>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</si>
  <si>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</si>
  <si>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</si>
  <si>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</si>
  <si>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</si>
  <si>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</si>
  <si>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</si>
  <si>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</si>
  <si>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</si>
  <si>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</si>
  <si>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</si>
  <si>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</si>
  <si>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</si>
  <si>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</si>
  <si>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</si>
  <si>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</si>
  <si>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</si>
  <si>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</si>
  <si>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</si>
  <si>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</si>
  <si>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</si>
  <si>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</si>
  <si>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</si>
  <si>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</si>
  <si>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</si>
  <si>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</si>
  <si>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</si>
  <si>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</si>
  <si>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</si>
  <si>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</si>
  <si>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</si>
  <si>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</si>
  <si>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</si>
  <si>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</si>
  <si>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</si>
  <si>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</si>
  <si>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</si>
  <si>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</si>
  <si>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</si>
  <si>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</si>
  <si>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</si>
  <si>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</si>
  <si>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</si>
  <si>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</si>
  <si>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</si>
  <si>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</si>
  <si>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</si>
  <si>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</si>
  <si>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</si>
  <si>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</si>
  <si>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</si>
  <si>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</si>
  <si>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</si>
  <si>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</si>
  <si>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</si>
  <si>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</si>
  <si>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</si>
  <si>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</si>
  <si>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</si>
  <si>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</si>
  <si>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</si>
  <si>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</si>
  <si>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</si>
  <si>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</si>
  <si>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</si>
  <si>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</si>
  <si>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</si>
  <si>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</si>
  <si>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</si>
  <si>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</si>
  <si>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</si>
  <si>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</si>
  <si>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</si>
  <si>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</si>
  <si>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</si>
  <si>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</si>
  <si>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</si>
  <si>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</si>
  <si>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</si>
  <si>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</si>
  <si>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</si>
  <si>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</si>
  <si>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</si>
  <si>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</si>
  <si>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</si>
  <si>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</si>
  <si>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</si>
  <si>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</si>
  <si>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</si>
  <si>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</si>
  <si>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</si>
  <si>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</si>
  <si>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</si>
  <si>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</si>
  <si>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</si>
  <si>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</si>
  <si>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</si>
  <si>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</si>
  <si>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</si>
  <si>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</si>
  <si>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</si>
  <si>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</si>
  <si>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</si>
  <si>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</si>
  <si>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</si>
  <si>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</si>
  <si>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</si>
  <si>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</si>
  <si>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</si>
  <si>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</si>
  <si>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</si>
  <si>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</si>
  <si>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</si>
  <si>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</si>
  <si>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</si>
  <si>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</si>
  <si>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</si>
  <si>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</si>
  <si>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</si>
  <si>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</si>
  <si>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</si>
  <si>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</si>
  <si>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</si>
  <si>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</si>
  <si>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</si>
  <si>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</si>
  <si>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</si>
  <si>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</si>
  <si>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</si>
  <si>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</si>
  <si>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</si>
  <si>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</si>
  <si>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</si>
  <si>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</si>
  <si>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</si>
  <si>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</si>
  <si>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</si>
  <si>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</si>
  <si>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</si>
  <si>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</si>
  <si>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</si>
  <si>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</si>
  <si>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</si>
  <si>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</si>
  <si>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</si>
  <si>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</si>
  <si>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</si>
  <si>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</si>
  <si>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</si>
  <si>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</si>
  <si>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</si>
  <si>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</si>
  <si>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</si>
  <si>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</si>
  <si>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</si>
  <si>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</si>
  <si>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</si>
  <si>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</si>
  <si>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</si>
  <si>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</si>
  <si>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</si>
  <si>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</si>
  <si>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</si>
  <si>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</si>
  <si>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</si>
  <si>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</si>
  <si>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</si>
  <si>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</si>
  <si>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</si>
  <si>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</si>
  <si>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</si>
  <si>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</si>
  <si>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</si>
  <si>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</si>
  <si>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</si>
  <si>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</si>
  <si>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</si>
  <si>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</si>
  <si>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</si>
  <si>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</si>
  <si>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</si>
  <si>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</si>
  <si>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</si>
  <si>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</si>
  <si>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</si>
  <si>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</si>
  <si>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</si>
  <si>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</si>
  <si>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</si>
  <si>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</si>
  <si>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</si>
  <si>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</si>
  <si>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</si>
  <si>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</si>
  <si>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</si>
  <si>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</si>
  <si>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</si>
  <si>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</si>
  <si>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</si>
  <si>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</si>
  <si>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</si>
  <si>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</si>
  <si>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</si>
  <si>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</si>
  <si>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</si>
  <si>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</si>
  <si>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</si>
  <si>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</si>
  <si>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</si>
  <si>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</si>
  <si>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</si>
  <si>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</si>
  <si>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</si>
  <si>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</si>
  <si>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</si>
  <si>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</si>
  <si>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</si>
  <si>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</si>
  <si>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</si>
  <si>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</si>
  <si>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</si>
  <si>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</si>
  <si>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</si>
  <si>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</si>
  <si>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</si>
  <si>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</si>
  <si>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</si>
  <si>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</si>
  <si>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</si>
  <si>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</si>
  <si>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</si>
  <si>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</si>
  <si>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</si>
  <si>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</si>
  <si>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</si>
  <si>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</si>
  <si>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</si>
  <si>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</si>
  <si>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</si>
  <si>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</si>
  <si>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</si>
  <si>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</si>
  <si>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</si>
  <si>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</si>
  <si>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</si>
  <si>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</si>
  <si>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</si>
  <si>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</si>
  <si>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</si>
  <si>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</si>
  <si>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</si>
  <si>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</si>
  <si>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</si>
  <si>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</si>
  <si>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</si>
  <si>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</si>
  <si>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</si>
  <si>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</si>
  <si>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</si>
  <si>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</si>
  <si>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</si>
  <si>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</si>
  <si>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</si>
  <si>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</si>
  <si>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</si>
  <si>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</si>
  <si>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</si>
  <si>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</si>
  <si>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</si>
  <si>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</si>
  <si>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</si>
  <si>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</si>
  <si>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</si>
  <si>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</si>
  <si>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</si>
  <si>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</si>
  <si>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</si>
  <si>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</si>
  <si>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</si>
  <si>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</si>
  <si>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</si>
  <si>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</si>
  <si>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</si>
  <si>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</si>
  <si>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</si>
  <si>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</si>
  <si>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</si>
  <si>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</si>
  <si>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</si>
  <si>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</si>
  <si>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</si>
  <si>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</si>
  <si>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</si>
  <si>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</si>
  <si>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</si>
  <si>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</si>
  <si>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</si>
  <si>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</si>
  <si>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</si>
  <si>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</si>
  <si>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</si>
  <si>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</si>
  <si>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</si>
  <si>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</si>
  <si>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</si>
  <si>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</si>
  <si>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</si>
  <si>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</si>
  <si>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</si>
  <si>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</si>
  <si>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</si>
  <si>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</si>
  <si>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</si>
  <si>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</si>
  <si>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</si>
  <si>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</si>
  <si>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</si>
  <si>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</si>
  <si>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</si>
  <si>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</si>
  <si>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</si>
  <si>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</si>
  <si>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</si>
  <si>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</si>
  <si>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</si>
  <si>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</si>
  <si>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</si>
  <si>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</si>
  <si>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</si>
  <si>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</si>
  <si>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</si>
  <si>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</si>
  <si>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</si>
  <si>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</si>
  <si>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</si>
  <si>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</si>
  <si>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</si>
  <si>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</si>
  <si>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</si>
  <si>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</si>
  <si>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</si>
  <si>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</si>
  <si>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</si>
  <si>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</si>
  <si>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</si>
  <si>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</si>
  <si>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</si>
  <si>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</si>
  <si>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</si>
  <si>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</si>
  <si>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</si>
  <si>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</si>
  <si>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</si>
  <si>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</si>
  <si>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</si>
  <si>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</si>
  <si>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</si>
  <si>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</si>
  <si>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</si>
  <si>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</si>
  <si>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</si>
  <si>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</si>
  <si>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</si>
  <si>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</si>
  <si>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</si>
  <si>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</si>
  <si>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</si>
  <si>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</si>
  <si>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</si>
  <si>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</si>
  <si>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</si>
  <si>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</si>
  <si>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</si>
  <si>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</si>
  <si>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</si>
  <si>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</si>
  <si>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</si>
  <si>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</si>
  <si>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</si>
  <si>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</si>
  <si>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</si>
  <si>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</si>
  <si>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</si>
  <si>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</si>
  <si>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</si>
  <si>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</si>
  <si>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</si>
  <si>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</si>
  <si>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</si>
  <si>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</si>
  <si>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</si>
  <si>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</si>
  <si>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</si>
  <si>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</si>
  <si>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</si>
  <si>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</si>
  <si>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</si>
  <si>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</si>
  <si>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</si>
  <si>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</si>
  <si>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</si>
  <si>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</si>
  <si>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</si>
  <si>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</si>
  <si>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</si>
  <si>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</si>
  <si>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</si>
  <si>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</si>
  <si>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</si>
  <si>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</si>
  <si>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</si>
  <si>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</si>
  <si>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</si>
  <si>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</si>
  <si>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</si>
  <si>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</si>
  <si>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</si>
  <si>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</si>
  <si>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</si>
  <si>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</si>
  <si>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</si>
  <si>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</si>
  <si>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</si>
  <si>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</si>
  <si>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</si>
  <si>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</si>
  <si>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</si>
  <si>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</si>
  <si>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</si>
  <si>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</si>
  <si>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</si>
  <si>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</si>
  <si>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</si>
  <si>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</si>
  <si>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</si>
  <si>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</si>
  <si>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</si>
  <si>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</si>
  <si>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</si>
  <si>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</si>
  <si>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</si>
  <si>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</si>
  <si>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</si>
  <si>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</si>
  <si>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</si>
  <si>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</si>
  <si>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</si>
  <si>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</si>
  <si>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</si>
  <si>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</si>
  <si>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</si>
  <si>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</si>
  <si>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</si>
  <si>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</si>
  <si>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</si>
  <si>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</si>
  <si>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</si>
  <si>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</si>
  <si>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</si>
  <si>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</si>
  <si>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</si>
  <si>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</si>
  <si>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</si>
  <si>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</si>
  <si>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</si>
  <si>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</si>
  <si>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</si>
  <si>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</si>
  <si>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</si>
  <si>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</si>
  <si>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</si>
  <si>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</si>
  <si>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</si>
  <si>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</si>
  <si>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</si>
  <si>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</si>
  <si>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</si>
  <si>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</si>
  <si>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</si>
  <si>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</si>
  <si>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</si>
  <si>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</si>
  <si>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</si>
  <si>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</si>
  <si>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</si>
  <si>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</si>
  <si>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</si>
  <si>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</si>
  <si>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</si>
  <si>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</si>
  <si>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</si>
  <si>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</si>
  <si>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</si>
  <si>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</si>
  <si>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</si>
  <si>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</si>
  <si>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</si>
  <si>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</si>
  <si>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</si>
  <si>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</si>
  <si>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</si>
  <si>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</si>
  <si>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</si>
  <si>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</si>
  <si>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</si>
  <si>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</si>
  <si>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</si>
  <si>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</si>
  <si>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</si>
  <si>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</si>
  <si>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</si>
  <si>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</si>
  <si>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</si>
  <si>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</si>
  <si>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</si>
  <si>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</si>
  <si>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</si>
  <si>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</si>
  <si>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</si>
  <si>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</si>
  <si>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</si>
  <si>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</si>
  <si>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</si>
  <si>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</si>
  <si>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</si>
  <si>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</si>
  <si>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</si>
  <si>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</si>
  <si>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</si>
  <si>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</si>
  <si>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</si>
  <si>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</si>
  <si>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</si>
  <si>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</si>
  <si>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</si>
  <si>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</si>
  <si>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</si>
  <si>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</si>
  <si>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</si>
  <si>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</si>
  <si>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</si>
  <si>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</si>
  <si>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</si>
  <si>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</si>
  <si>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</si>
  <si>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</si>
  <si>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</si>
  <si>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</si>
  <si>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</si>
  <si>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</si>
  <si>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</si>
  <si>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</si>
  <si>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</si>
  <si>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</si>
  <si>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</si>
  <si>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</si>
  <si>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</si>
  <si>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</si>
  <si>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</si>
  <si>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</si>
  <si>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</si>
  <si>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</si>
  <si>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</si>
  <si>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</si>
  <si>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</si>
  <si>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</si>
  <si>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</si>
  <si>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</si>
  <si>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</si>
  <si>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</si>
  <si>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</si>
  <si>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</si>
  <si>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</si>
  <si>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</si>
  <si>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</si>
  <si>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</si>
  <si>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</si>
  <si>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</si>
  <si>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</si>
  <si>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</si>
  <si>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</si>
  <si>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</si>
  <si>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</si>
  <si>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</si>
  <si>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</si>
  <si>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</si>
  <si>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</si>
  <si>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</si>
  <si>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</si>
  <si>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</si>
  <si>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</si>
  <si>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</si>
  <si>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</si>
  <si>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</si>
  <si>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</si>
  <si>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</si>
  <si>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</si>
  <si>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</si>
  <si>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</si>
  <si>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</si>
  <si>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</si>
  <si>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</si>
  <si>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</si>
  <si>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</si>
  <si>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</si>
  <si>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</si>
  <si>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</si>
  <si>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</si>
  <si>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</si>
  <si>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</si>
  <si>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</si>
  <si>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</si>
  <si>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</si>
  <si>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</si>
  <si>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</si>
  <si>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</si>
  <si>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</si>
  <si>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</si>
  <si>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</si>
  <si>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</si>
  <si>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</si>
  <si>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</si>
  <si>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</si>
  <si>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</si>
  <si>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</si>
  <si>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</si>
  <si>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</si>
  <si>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</si>
  <si>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</si>
  <si>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</si>
  <si>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</si>
  <si>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</si>
  <si>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</si>
  <si>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</si>
  <si>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</si>
  <si>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</si>
  <si>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</si>
  <si>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</si>
  <si>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</si>
  <si>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</si>
  <si>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</si>
  <si>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</si>
  <si>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</si>
  <si>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</si>
  <si>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</si>
  <si>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</si>
  <si>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</si>
  <si>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</si>
  <si>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</si>
  <si>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</si>
  <si>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</si>
  <si>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</si>
  <si>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</si>
  <si>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</si>
  <si>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</si>
  <si>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</si>
  <si>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</si>
  <si>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</si>
  <si>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</si>
  <si>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</si>
  <si>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</si>
  <si>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</si>
  <si>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</si>
  <si>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</si>
  <si>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</si>
  <si>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</si>
  <si>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</si>
  <si>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</si>
  <si>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</si>
  <si>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</si>
  <si>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</si>
  <si>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</si>
  <si>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</si>
  <si>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</si>
  <si>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</si>
  <si>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</si>
  <si>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</si>
  <si>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</si>
  <si>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</si>
  <si>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</si>
  <si>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</si>
  <si>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</si>
  <si>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</si>
  <si>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</si>
  <si>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</si>
  <si>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</si>
  <si>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</si>
  <si>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</si>
  <si>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</si>
  <si>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</si>
  <si>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</si>
  <si>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</si>
  <si>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</si>
  <si>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</si>
  <si>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</si>
  <si>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</si>
  <si>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</si>
  <si>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</si>
  <si>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</si>
  <si>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</si>
  <si>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</si>
  <si>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</si>
  <si>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</si>
  <si>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</si>
  <si>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</si>
  <si>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</si>
  <si>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</si>
  <si>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</si>
  <si>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</si>
  <si>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</si>
  <si>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</si>
  <si>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</si>
  <si>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</si>
  <si>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</si>
  <si>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</si>
  <si>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</si>
  <si>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</si>
  <si>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</si>
  <si>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</si>
  <si>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</si>
  <si>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</si>
  <si>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</si>
  <si>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</si>
  <si>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</si>
  <si>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</si>
  <si>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</si>
  <si>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</si>
  <si>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</si>
  <si>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</si>
  <si>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</si>
  <si>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</si>
  <si>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</si>
  <si>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</si>
  <si>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</si>
  <si>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</si>
  <si>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</si>
  <si>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</si>
  <si>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</si>
  <si>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</si>
  <si>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</si>
  <si>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</si>
  <si>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</si>
  <si>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</si>
  <si>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</si>
  <si>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</si>
  <si>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</si>
  <si>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</si>
  <si>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</si>
  <si>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</si>
  <si>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</si>
  <si>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</si>
  <si>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</si>
  <si>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</si>
  <si>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</si>
  <si>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</si>
  <si>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</si>
  <si>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</si>
  <si>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</si>
  <si>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</si>
  <si>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</si>
  <si>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</si>
  <si>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</si>
  <si>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</si>
  <si>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</si>
  <si>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</si>
  <si>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</si>
  <si>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</si>
  <si>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</si>
  <si>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</si>
  <si>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</si>
  <si>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</si>
  <si>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</si>
  <si>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</si>
  <si>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</si>
  <si>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</si>
  <si>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</si>
  <si>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</si>
  <si>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</si>
  <si>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</si>
  <si>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</si>
  <si>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</si>
  <si>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</si>
  <si>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</si>
  <si>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</si>
  <si>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</si>
  <si>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</si>
  <si>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</si>
  <si>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</si>
  <si>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</si>
  <si>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</si>
  <si>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</si>
  <si>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</si>
  <si>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</si>
  <si>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</si>
  <si>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</si>
  <si>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</si>
  <si>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</si>
  <si>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</si>
  <si>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</si>
  <si>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</si>
  <si>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</si>
  <si>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</si>
  <si>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</si>
  <si>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</si>
  <si>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</si>
  <si>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</si>
  <si>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</si>
  <si>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</si>
  <si>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</si>
  <si>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</si>
  <si>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</si>
  <si>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</si>
  <si>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</si>
  <si>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</si>
  <si>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</si>
  <si>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</si>
  <si>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</si>
  <si>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</si>
  <si>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</si>
  <si>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</si>
  <si>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</si>
  <si>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</si>
  <si>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</si>
  <si>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</si>
  <si>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</si>
  <si>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</si>
  <si>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</si>
  <si>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</si>
  <si>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</si>
  <si>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</si>
  <si>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</si>
  <si>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</si>
  <si>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</si>
  <si>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</si>
  <si>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</si>
  <si>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</si>
  <si>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</si>
  <si>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</si>
  <si>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</si>
  <si>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</si>
  <si>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</si>
  <si>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</si>
  <si>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</si>
  <si>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</si>
  <si>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</si>
  <si>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</si>
  <si>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</si>
  <si>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</si>
  <si>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</si>
  <si>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</si>
  <si>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</si>
  <si>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</si>
  <si>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</si>
  <si>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</si>
  <si>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</si>
  <si>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</si>
  <si>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</si>
  <si>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</si>
  <si>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</si>
  <si>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</si>
  <si>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</si>
  <si>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</si>
  <si>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</si>
  <si>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</si>
  <si>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</si>
  <si>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</si>
  <si>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</si>
  <si>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</si>
  <si>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</si>
  <si>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</si>
  <si>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</si>
  <si>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</si>
  <si>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</si>
  <si>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</si>
  <si>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</si>
  <si>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</si>
  <si>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</si>
  <si>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</si>
  <si>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</si>
  <si>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</si>
  <si>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</si>
  <si>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</si>
  <si>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</si>
  <si>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</si>
  <si>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</si>
  <si>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</si>
  <si>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</si>
  <si>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</si>
  <si>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</si>
  <si>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</si>
  <si>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</si>
  <si>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</si>
  <si>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</si>
  <si>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</si>
  <si>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</si>
  <si>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</si>
  <si>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</si>
  <si>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</si>
  <si>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</si>
  <si>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</si>
  <si>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</si>
  <si>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</si>
  <si>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</si>
  <si>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</si>
  <si>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</si>
  <si>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</si>
  <si>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</si>
  <si>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</si>
  <si>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</si>
  <si>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</si>
  <si>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</si>
  <si>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</si>
  <si>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</si>
  <si>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</si>
  <si>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</si>
  <si>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</si>
  <si>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</si>
  <si>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</si>
  <si>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</si>
  <si>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</si>
  <si>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</si>
  <si>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</si>
  <si>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</si>
  <si>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</si>
  <si>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</si>
  <si>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</si>
  <si>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</si>
  <si>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</si>
  <si>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</si>
  <si>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</si>
  <si>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</si>
  <si>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</si>
  <si>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</si>
  <si>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</si>
  <si>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</si>
  <si>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</si>
  <si>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</si>
  <si>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</si>
  <si>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</si>
  <si>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</si>
  <si>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</si>
  <si>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</si>
  <si>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</si>
  <si>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</si>
  <si>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</si>
  <si>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</si>
  <si>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</si>
  <si>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</si>
  <si>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</si>
  <si>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</si>
  <si>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</si>
  <si>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</si>
  <si>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</si>
  <si>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</si>
  <si>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</si>
  <si>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</si>
  <si>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</si>
  <si>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</si>
  <si>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</si>
  <si>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</si>
  <si>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</si>
  <si>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</si>
  <si>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</si>
  <si>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</si>
  <si>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</si>
  <si>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</si>
  <si>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</si>
  <si>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</si>
  <si>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</si>
  <si>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</si>
  <si>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</si>
  <si>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</si>
  <si>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</si>
  <si>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</si>
  <si>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</si>
  <si>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</si>
  <si>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</si>
  <si>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</si>
  <si>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</si>
  <si>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</si>
  <si>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</si>
  <si>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</si>
  <si>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</si>
  <si>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</si>
  <si>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</si>
  <si>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</si>
  <si>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</si>
  <si>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</si>
  <si>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</si>
  <si>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</si>
  <si>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</si>
  <si>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</si>
  <si>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</si>
  <si>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</si>
  <si>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</si>
  <si>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</si>
  <si>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</si>
  <si>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</si>
  <si>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</si>
  <si>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</si>
  <si>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</si>
  <si>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</si>
  <si>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</si>
  <si>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</si>
  <si>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</si>
  <si>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</si>
  <si>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</si>
  <si>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</si>
  <si>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</si>
  <si>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</si>
  <si>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</si>
  <si>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</si>
  <si>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</si>
  <si>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</si>
  <si>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</si>
  <si>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</si>
  <si>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</si>
  <si>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</si>
  <si>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</si>
  <si>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</si>
  <si>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</si>
  <si>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</si>
  <si>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</si>
  <si>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</si>
  <si>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</si>
  <si>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</si>
  <si>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</si>
  <si>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</si>
  <si>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</si>
  <si>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</si>
  <si>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</si>
  <si>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</si>
  <si>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</si>
  <si>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</si>
  <si>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</si>
  <si>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</si>
  <si>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</si>
  <si>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</si>
  <si>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</si>
  <si>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</si>
  <si>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</si>
  <si>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</si>
  <si>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</si>
  <si>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</si>
  <si>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</si>
  <si>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</si>
  <si>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</si>
  <si>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</si>
  <si>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</si>
  <si>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</si>
  <si>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</si>
  <si>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</si>
  <si>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</si>
  <si>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</si>
  <si>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</si>
  <si>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</si>
  <si>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</si>
  <si>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</si>
  <si>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</si>
  <si>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</si>
  <si>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</si>
  <si>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</si>
  <si>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</si>
  <si>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</si>
  <si>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</si>
  <si>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</si>
  <si>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</si>
  <si>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</si>
  <si>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</si>
  <si>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</si>
  <si>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</si>
  <si>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</si>
  <si>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</si>
  <si>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</si>
  <si>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</si>
  <si>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</si>
  <si>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</si>
  <si>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</si>
  <si>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</si>
  <si>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</si>
  <si>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</si>
  <si>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</si>
  <si>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</si>
  <si>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</si>
  <si>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</si>
  <si>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</si>
  <si>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</si>
  <si>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</si>
  <si>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</si>
  <si>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</si>
  <si>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</si>
  <si>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</si>
  <si>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</si>
  <si>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</si>
  <si>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</si>
  <si>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</si>
  <si>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</si>
  <si>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</si>
  <si>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</si>
  <si>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</si>
  <si>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</si>
  <si>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</si>
  <si>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</si>
  <si>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</si>
  <si>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</si>
  <si>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</si>
  <si>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</si>
  <si>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</si>
  <si>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</si>
  <si>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</si>
  <si>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</si>
  <si>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</si>
  <si>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</si>
  <si>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</si>
  <si>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</si>
  <si>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</si>
  <si>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</si>
  <si>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</si>
  <si>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</si>
  <si>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</si>
  <si>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</si>
  <si>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</si>
  <si>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</si>
  <si>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</si>
  <si>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</si>
  <si>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</si>
  <si>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</si>
  <si>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</si>
  <si>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</si>
  <si>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</si>
  <si>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</si>
  <si>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</si>
  <si>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</si>
  <si>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</si>
  <si>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</si>
  <si>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</si>
  <si>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</si>
  <si>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</si>
  <si>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</si>
  <si>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</si>
  <si>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</si>
  <si>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</si>
  <si>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</si>
  <si>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</si>
  <si>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</si>
  <si>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</si>
  <si>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</si>
  <si>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</si>
  <si>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</si>
  <si>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</si>
  <si>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</si>
  <si>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</si>
  <si>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</si>
  <si>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</si>
  <si>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</si>
  <si>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</si>
  <si>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</si>
  <si>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</si>
  <si>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</si>
  <si>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</si>
  <si>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</si>
  <si>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</si>
  <si>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</si>
  <si>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</si>
  <si>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</si>
  <si>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</si>
  <si>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</si>
  <si>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</si>
  <si>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</si>
  <si>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</si>
  <si>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</si>
  <si>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</si>
  <si>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</si>
  <si>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</si>
  <si>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</si>
  <si>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</si>
  <si>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</si>
  <si>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</si>
  <si>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</si>
  <si>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</si>
  <si>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</si>
  <si>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</si>
  <si>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</si>
  <si>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</si>
  <si>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</si>
  <si>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</si>
  <si>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</si>
  <si>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</si>
  <si>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</si>
  <si>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</si>
  <si>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</si>
  <si>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</si>
  <si>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</si>
  <si>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</si>
  <si>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</si>
  <si>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</si>
  <si>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</si>
  <si>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</si>
  <si>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</si>
  <si>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</si>
  <si>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</si>
  <si>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</si>
  <si>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</si>
  <si>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</si>
  <si>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</si>
  <si>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</si>
  <si>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</si>
  <si>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</si>
  <si>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</si>
  <si>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</si>
  <si>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</si>
  <si>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</si>
  <si>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</si>
  <si>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</si>
  <si>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</si>
  <si>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</si>
  <si>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</si>
  <si>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</si>
  <si>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</si>
  <si>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</si>
  <si>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</si>
  <si>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</si>
  <si>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</si>
  <si>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</si>
  <si>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</si>
  <si>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</si>
  <si>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</si>
  <si>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</si>
  <si>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</si>
  <si>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</si>
  <si>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</si>
  <si>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</si>
  <si>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</si>
  <si>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</si>
  <si>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</si>
  <si>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</si>
  <si>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</si>
  <si>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</si>
  <si>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</si>
  <si>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</si>
  <si>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</si>
  <si>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</si>
  <si>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</si>
  <si>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</si>
  <si>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</si>
  <si>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</si>
  <si>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</si>
  <si>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</si>
  <si>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</si>
  <si>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</si>
  <si>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</si>
  <si>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</si>
  <si>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</si>
  <si>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</si>
  <si>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</si>
  <si>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</si>
  <si>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</si>
  <si>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</si>
  <si>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</si>
  <si>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</si>
  <si>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</si>
  <si>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</si>
  <si>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</si>
  <si>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</si>
  <si>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</si>
  <si>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</si>
  <si>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</si>
  <si>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</si>
  <si>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</si>
  <si>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</si>
  <si>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</si>
  <si>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</si>
  <si>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</si>
  <si>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</si>
  <si>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</si>
  <si>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</si>
  <si>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</si>
  <si>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</si>
  <si>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</si>
  <si>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</si>
  <si>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</si>
  <si>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</si>
  <si>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</si>
  <si>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</si>
  <si>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</si>
  <si>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</si>
  <si>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</si>
  <si>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</si>
  <si>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</si>
  <si>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</si>
  <si>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</si>
  <si>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</si>
  <si>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</si>
  <si>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</si>
  <si>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</si>
  <si>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</si>
  <si>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</si>
  <si>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</si>
  <si>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</si>
  <si>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</si>
  <si>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</si>
  <si>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</si>
  <si>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</si>
  <si>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</si>
  <si>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</si>
  <si>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</si>
  <si>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</si>
  <si>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</si>
  <si>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</si>
  <si>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</si>
  <si>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</si>
  <si>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</si>
  <si>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</si>
  <si>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</si>
  <si>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</si>
  <si>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</si>
  <si>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</si>
  <si>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</si>
  <si>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</si>
  <si>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</si>
  <si>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</si>
  <si>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</si>
  <si>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</si>
  <si>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</si>
  <si>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</si>
  <si>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</si>
  <si>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</si>
  <si>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</si>
  <si>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</si>
  <si>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</si>
  <si>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</si>
  <si>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</si>
  <si>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</si>
  <si>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</si>
  <si>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</si>
  <si>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</si>
  <si>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</si>
  <si>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</si>
  <si>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</si>
  <si>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</si>
  <si>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</si>
  <si>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</si>
  <si>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</si>
  <si>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</si>
  <si>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</si>
  <si>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</si>
  <si>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</si>
  <si>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</si>
  <si>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</si>
  <si>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</si>
  <si>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</si>
  <si>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</si>
  <si>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</si>
  <si>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</si>
  <si>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</si>
  <si>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</si>
  <si>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</si>
  <si>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</si>
  <si>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</si>
  <si>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</si>
  <si>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</si>
  <si>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</si>
  <si>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</si>
  <si>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</si>
  <si>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</si>
  <si>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</si>
  <si>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</si>
  <si>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</si>
  <si>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</si>
  <si>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</si>
  <si>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</si>
  <si>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</si>
  <si>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</si>
  <si>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</si>
  <si>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</si>
  <si>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</si>
  <si>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</si>
  <si>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</si>
  <si>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</si>
  <si>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</si>
  <si>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</si>
  <si>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</si>
  <si>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</si>
  <si>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</si>
  <si>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</si>
  <si>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</si>
  <si>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</si>
  <si>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</si>
  <si>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</si>
  <si>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</si>
  <si>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</si>
  <si>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</si>
  <si>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</si>
  <si>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</si>
  <si>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</si>
  <si>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</si>
  <si>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</si>
  <si>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</si>
  <si>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</si>
  <si>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</si>
  <si>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</si>
  <si>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</si>
  <si>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</si>
  <si>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</si>
  <si>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</si>
  <si>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</si>
  <si>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</si>
  <si>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</si>
  <si>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</si>
  <si>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</si>
  <si>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</si>
  <si>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</si>
  <si>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</si>
  <si>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</si>
  <si>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</si>
  <si>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</si>
  <si>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</si>
  <si>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</si>
  <si>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</si>
  <si>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</si>
  <si>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</si>
  <si>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</si>
  <si>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</si>
  <si>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</si>
  <si>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</si>
  <si>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</si>
  <si>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</si>
  <si>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</si>
  <si>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</si>
  <si>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</si>
  <si>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</si>
  <si>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</si>
  <si>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</si>
  <si>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</si>
  <si>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</si>
  <si>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</si>
  <si>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</si>
  <si>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</si>
  <si>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</si>
  <si>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</si>
  <si>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</si>
  <si>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</si>
  <si>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</si>
  <si>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</si>
  <si>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</si>
  <si>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</si>
  <si>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</si>
  <si>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</si>
  <si>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</si>
  <si>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</si>
  <si>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</si>
  <si>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</si>
  <si>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</si>
  <si>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</si>
  <si>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</si>
  <si>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</si>
  <si>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</si>
  <si>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</si>
  <si>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</si>
  <si>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</si>
  <si>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</si>
  <si>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</si>
  <si>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</si>
  <si>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</si>
  <si>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</si>
  <si>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</si>
  <si>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</si>
  <si>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</si>
  <si>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</si>
  <si>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</si>
  <si>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</si>
  <si>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</si>
  <si>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</si>
  <si>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</si>
  <si>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</si>
  <si>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</si>
  <si>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</si>
  <si>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</si>
  <si>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</si>
  <si>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</si>
  <si>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</si>
  <si>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</si>
  <si>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</si>
  <si>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</si>
  <si>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</si>
  <si>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</si>
  <si>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</si>
  <si>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</si>
  <si>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</si>
  <si>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</si>
  <si>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</si>
  <si>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</si>
  <si>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</si>
  <si>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</si>
  <si>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</si>
  <si>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</si>
  <si>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</si>
  <si>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</si>
  <si>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</si>
  <si>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</si>
  <si>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</si>
  <si>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</si>
  <si>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</si>
  <si>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</si>
  <si>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</si>
  <si>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</si>
  <si>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</si>
  <si>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</si>
  <si>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</si>
  <si>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</si>
  <si>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</si>
  <si>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</si>
  <si>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</si>
  <si>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</si>
  <si>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</si>
  <si>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</si>
  <si>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</si>
  <si>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</si>
  <si>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</si>
  <si>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</si>
  <si>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</si>
  <si>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</si>
  <si>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</si>
  <si>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</si>
  <si>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</si>
  <si>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</si>
  <si>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</si>
  <si>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</si>
  <si>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</si>
  <si>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</si>
  <si>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</si>
  <si>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</si>
  <si>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</si>
  <si>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</si>
  <si>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</si>
  <si>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</si>
  <si>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</si>
  <si>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</si>
  <si>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</si>
  <si>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</si>
  <si>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</si>
  <si>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</si>
  <si>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</si>
  <si>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</si>
  <si>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</si>
  <si>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</si>
  <si>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</si>
  <si>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</si>
  <si>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</si>
  <si>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</si>
  <si>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</si>
  <si>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</si>
  <si>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</si>
  <si>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</si>
  <si>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</si>
  <si>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</si>
  <si>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</si>
  <si>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</si>
  <si>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</si>
  <si>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</si>
  <si>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</si>
  <si>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</si>
  <si>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</si>
  <si>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</si>
  <si>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</si>
  <si>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</si>
  <si>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</si>
  <si>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</si>
  <si>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</si>
  <si>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</si>
  <si>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</si>
  <si>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</si>
  <si>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</si>
  <si>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</si>
  <si>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</si>
  <si>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</si>
  <si>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</si>
  <si>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</si>
  <si>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</si>
  <si>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</si>
  <si>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</si>
  <si>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</si>
  <si>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</si>
  <si>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</si>
  <si>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</si>
  <si>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</si>
  <si>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</si>
  <si>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</si>
  <si>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</si>
  <si>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</si>
  <si>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</si>
  <si>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</si>
  <si>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</si>
  <si>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</si>
  <si>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</si>
  <si>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</si>
  <si>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</si>
  <si>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</si>
  <si>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</si>
  <si>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</si>
  <si>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</si>
  <si>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</si>
  <si>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</si>
  <si>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</si>
  <si>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</si>
  <si>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</si>
  <si>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</si>
  <si>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</si>
  <si>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</si>
  <si>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</si>
  <si>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</si>
  <si>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</si>
  <si>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</si>
  <si>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</si>
  <si>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</si>
  <si>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</si>
  <si>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</si>
  <si>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</si>
  <si>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</si>
  <si>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</si>
  <si>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</si>
  <si>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</si>
  <si>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</si>
  <si>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</si>
  <si>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</si>
  <si>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</si>
  <si>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</si>
  <si>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</si>
  <si>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</si>
  <si>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</si>
  <si>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</si>
  <si>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</si>
  <si>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</si>
  <si>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</si>
  <si>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</si>
  <si>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</si>
  <si>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</si>
  <si>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</si>
  <si>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</si>
  <si>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</si>
  <si>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</si>
  <si>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</si>
  <si>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</si>
  <si>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</si>
  <si>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</si>
  <si>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</si>
  <si>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</si>
  <si>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</si>
  <si>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</si>
  <si>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</si>
  <si>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</si>
  <si>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</si>
  <si>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</si>
  <si>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</si>
  <si>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</si>
  <si>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</si>
  <si>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</si>
  <si>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</si>
  <si>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</si>
  <si>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</si>
  <si>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</si>
  <si>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</si>
  <si>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</si>
  <si>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</si>
  <si>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</si>
  <si>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</si>
  <si>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</si>
  <si>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</si>
  <si>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</si>
  <si>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</si>
  <si>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</si>
  <si>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</si>
  <si>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</si>
  <si>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</si>
  <si>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</si>
  <si>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</si>
  <si>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</si>
  <si>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</si>
  <si>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</si>
  <si>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</si>
  <si>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</si>
  <si>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</si>
  <si>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</si>
  <si>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</si>
  <si>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</si>
  <si>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</si>
  <si>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</si>
  <si>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</si>
  <si>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</si>
  <si>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</si>
  <si>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</si>
  <si>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</si>
  <si>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</si>
  <si>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</si>
  <si>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</si>
  <si>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</si>
  <si>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</si>
  <si>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</si>
  <si>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</si>
  <si>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</si>
  <si>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</si>
  <si>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</si>
  <si>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</si>
  <si>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</si>
  <si>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</si>
  <si>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</si>
  <si>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</si>
  <si>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</si>
  <si>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</si>
  <si>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</si>
  <si>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</si>
  <si>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</si>
  <si>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</si>
  <si>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</si>
  <si>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</si>
  <si>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</si>
  <si>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</si>
  <si>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</si>
  <si>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</si>
  <si>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</si>
  <si>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</si>
  <si>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</si>
  <si>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</si>
  <si>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</si>
  <si>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</si>
  <si>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</si>
  <si>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</si>
  <si>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</si>
  <si>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</si>
  <si>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</si>
  <si>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</si>
  <si>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</si>
  <si>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</si>
  <si>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</si>
  <si>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</si>
  <si>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</si>
  <si>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</si>
  <si>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</si>
  <si>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</si>
  <si>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</si>
  <si>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</si>
  <si>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</si>
  <si>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</si>
  <si>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</si>
  <si>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</si>
  <si>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</si>
  <si>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</si>
  <si>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</si>
  <si>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</si>
  <si>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</si>
  <si>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</si>
  <si>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</si>
  <si>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</si>
  <si>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</si>
  <si>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</si>
  <si>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</si>
  <si>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</si>
  <si>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</si>
  <si>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</si>
  <si>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</si>
  <si>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</si>
  <si>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</si>
  <si>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</si>
  <si>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</si>
  <si>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</si>
  <si>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</si>
  <si>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</si>
  <si>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</si>
  <si>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</si>
  <si>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</si>
  <si>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</si>
  <si>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</si>
  <si>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</si>
  <si>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</si>
  <si>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</si>
  <si>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</si>
  <si>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</si>
  <si>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</si>
  <si>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</si>
  <si>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</si>
  <si>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</si>
  <si>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</si>
  <si>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</si>
  <si>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</si>
  <si>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</si>
  <si>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</si>
  <si>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</si>
  <si>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</si>
  <si>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</si>
  <si>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</si>
  <si>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</si>
  <si>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</si>
  <si>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</si>
  <si>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</si>
  <si>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</si>
  <si>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</si>
  <si>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</si>
  <si>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</si>
  <si>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</si>
  <si>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</si>
  <si>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</si>
  <si>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</si>
  <si>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</si>
  <si>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</si>
  <si>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</si>
  <si>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</si>
  <si>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</si>
  <si>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</si>
  <si>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</si>
  <si>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</si>
  <si>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</si>
  <si>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</si>
  <si>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</si>
  <si>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</si>
  <si>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</si>
  <si>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</si>
  <si>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</si>
  <si>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</si>
  <si>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</si>
  <si>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</si>
  <si>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</si>
  <si>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</si>
  <si>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</si>
  <si>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</si>
  <si>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</si>
  <si>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</si>
  <si>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</si>
  <si>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</si>
  <si>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</si>
  <si>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</si>
  <si>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</si>
  <si>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</si>
  <si>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</si>
  <si>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</si>
  <si>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</si>
  <si>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</si>
  <si>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</si>
  <si>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</si>
  <si>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</si>
  <si>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</si>
  <si>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</si>
  <si>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</si>
  <si>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</si>
  <si>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</si>
  <si>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</si>
  <si>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</si>
  <si>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</si>
  <si>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</si>
  <si>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</si>
  <si>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</si>
  <si>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</si>
  <si>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</si>
  <si>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</si>
  <si>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</si>
  <si>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</si>
  <si>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</si>
  <si>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</si>
  <si>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</si>
  <si>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</si>
  <si>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</si>
  <si>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</si>
  <si>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</si>
  <si>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</si>
  <si>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</si>
  <si>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</si>
  <si>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</si>
  <si>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</si>
  <si>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</si>
  <si>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</si>
  <si>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</si>
  <si>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</si>
  <si>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</si>
  <si>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</si>
  <si>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</si>
  <si>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</si>
  <si>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</si>
  <si>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</si>
  <si>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</si>
  <si>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</si>
  <si>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</si>
  <si>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</si>
  <si>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</si>
  <si>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</si>
  <si>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</si>
  <si>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</si>
  <si>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</si>
  <si>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</si>
  <si>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</si>
  <si>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</si>
  <si>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</si>
  <si>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</si>
  <si>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</si>
  <si>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</si>
  <si>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</si>
  <si>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</si>
  <si>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</si>
  <si>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</si>
  <si>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</si>
  <si>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</si>
  <si>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</si>
  <si>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</si>
  <si>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</si>
  <si>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</si>
  <si>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</si>
  <si>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</si>
  <si>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</si>
  <si>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</si>
  <si>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</si>
  <si>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</si>
  <si>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</si>
  <si>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</si>
  <si>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</si>
  <si>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</si>
  <si>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</si>
  <si>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</si>
  <si>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</si>
  <si>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</si>
  <si>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</si>
  <si>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</si>
  <si>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</si>
  <si>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</si>
  <si>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</si>
  <si>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</si>
  <si>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</si>
  <si>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</si>
  <si>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</si>
  <si>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</si>
  <si>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</si>
  <si>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</si>
  <si>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</si>
  <si>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</si>
  <si>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</si>
  <si>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</si>
  <si>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</si>
  <si>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</si>
  <si>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</si>
  <si>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</si>
  <si>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</si>
  <si>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</si>
  <si>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</si>
  <si>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</si>
  <si>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</si>
  <si>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</si>
  <si>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</si>
  <si>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</si>
  <si>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</si>
  <si>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</si>
  <si>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</si>
  <si>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</si>
  <si>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</si>
  <si>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</si>
  <si>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</si>
  <si>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</si>
  <si>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</si>
  <si>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</si>
  <si>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</si>
  <si>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</si>
  <si>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</si>
  <si>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</si>
  <si>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</si>
  <si>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</si>
  <si>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</si>
  <si>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</si>
  <si>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</si>
  <si>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</si>
  <si>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</si>
  <si>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</si>
  <si>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</si>
  <si>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</si>
  <si>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</si>
  <si>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</si>
  <si>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</si>
  <si>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</si>
  <si>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</si>
  <si>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</si>
  <si>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</si>
  <si>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</si>
  <si>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</si>
  <si>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</si>
  <si>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</si>
  <si>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</si>
  <si>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</si>
  <si>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</si>
  <si>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</si>
  <si>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</si>
  <si>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</si>
  <si>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</si>
  <si>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</si>
  <si>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</si>
  <si>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</si>
  <si>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</si>
  <si>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</si>
  <si>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</si>
  <si>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</si>
  <si>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</si>
  <si>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</si>
  <si>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</si>
  <si>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</si>
  <si>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</si>
  <si>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</si>
  <si>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</si>
  <si>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</si>
  <si>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</si>
  <si>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</si>
  <si>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</si>
  <si>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</si>
  <si>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</si>
  <si>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</si>
  <si>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</si>
  <si>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</si>
  <si>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</si>
  <si>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</si>
  <si>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</si>
  <si>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</si>
  <si>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</si>
  <si>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</si>
  <si>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</si>
  <si>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</si>
  <si>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</si>
  <si>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</si>
  <si>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</si>
  <si>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</si>
  <si>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</si>
  <si>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</si>
  <si>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</si>
  <si>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</si>
  <si>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</si>
  <si>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</si>
  <si>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</si>
  <si>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</si>
  <si>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</si>
  <si>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</si>
  <si>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</si>
  <si>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</si>
  <si>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</si>
  <si>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</si>
  <si>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</si>
  <si>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</si>
  <si>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</si>
  <si>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</si>
  <si>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</si>
  <si>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</si>
  <si>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</si>
  <si>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</si>
  <si>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</si>
  <si>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</si>
  <si>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</si>
  <si>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</si>
  <si>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</si>
  <si>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</si>
  <si>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</si>
  <si>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</si>
  <si>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</si>
  <si>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</si>
  <si>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</si>
  <si>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</si>
  <si>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</si>
  <si>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</si>
  <si>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</si>
  <si>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</si>
  <si>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</si>
  <si>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</si>
  <si>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</si>
  <si>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</si>
  <si>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</si>
  <si>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</si>
  <si>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</si>
  <si>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</si>
  <si>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</si>
  <si>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</si>
  <si>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</si>
  <si>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</si>
  <si>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</si>
  <si>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</si>
  <si>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</si>
  <si>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</si>
  <si>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</si>
  <si>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</si>
  <si>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</si>
  <si>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</si>
  <si>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</si>
  <si>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</si>
  <si>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</si>
  <si>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</si>
  <si>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</si>
  <si>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</si>
  <si>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</si>
  <si>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</si>
  <si>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</si>
  <si>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</si>
  <si>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</si>
  <si>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</si>
  <si>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</si>
  <si>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</si>
  <si>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</si>
  <si>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</si>
  <si>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</si>
  <si>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</si>
  <si>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</si>
  <si>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</si>
  <si>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</si>
  <si>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</si>
  <si>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</si>
  <si>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</si>
  <si>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</si>
  <si>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</si>
  <si>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</si>
  <si>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</si>
  <si>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</si>
  <si>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</si>
  <si>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</si>
  <si>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</si>
  <si>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</si>
  <si>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</si>
  <si>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</si>
  <si>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</si>
  <si>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</si>
  <si>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</si>
  <si>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</si>
  <si>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</si>
  <si>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</si>
  <si>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</si>
  <si>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</si>
  <si>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</si>
  <si>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</si>
  <si>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</si>
  <si>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</si>
  <si>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</si>
  <si>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</si>
  <si>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</si>
  <si>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</si>
  <si>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</si>
  <si>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</si>
  <si>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</si>
  <si>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</si>
  <si>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</si>
  <si>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</si>
  <si>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</si>
  <si>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</si>
  <si>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</si>
  <si>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</si>
  <si>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</si>
  <si>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</si>
  <si>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</si>
  <si>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</si>
  <si>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</si>
  <si>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</si>
  <si>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</si>
  <si>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</si>
  <si>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</si>
  <si>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</si>
  <si>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</si>
  <si>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</si>
  <si>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</si>
  <si>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</si>
  <si>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</si>
  <si>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</si>
  <si>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</si>
  <si>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</si>
  <si>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</si>
  <si>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</si>
  <si>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</si>
  <si>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</si>
  <si>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</si>
  <si>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</si>
  <si>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</si>
  <si>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</si>
  <si>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</si>
  <si>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</si>
  <si>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</si>
  <si>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</si>
  <si>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</si>
  <si>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</si>
  <si>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</si>
  <si>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</si>
  <si>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</si>
  <si>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</si>
  <si>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</si>
  <si>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</si>
  <si>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</si>
  <si>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</si>
  <si>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</si>
  <si>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</si>
  <si>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</si>
  <si>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</si>
  <si>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</si>
  <si>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</si>
  <si>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</si>
  <si>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</si>
  <si>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</si>
  <si>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</si>
  <si>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</si>
  <si>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</si>
  <si>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</si>
  <si>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</si>
  <si>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</si>
  <si>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</si>
  <si>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</si>
  <si>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</si>
  <si>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</si>
  <si>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</si>
  <si>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</si>
  <si>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</si>
  <si>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</si>
  <si>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</si>
  <si>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</si>
  <si>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</si>
  <si>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</si>
  <si>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</si>
  <si>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</si>
  <si>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</si>
  <si>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</si>
  <si>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</si>
  <si>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</si>
  <si>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</si>
  <si>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</si>
  <si>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</si>
  <si>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</si>
  <si>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</si>
  <si>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</si>
  <si>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</si>
  <si>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</si>
  <si>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</si>
  <si>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</si>
  <si>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</si>
  <si>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</si>
  <si>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</si>
  <si>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</si>
  <si>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</si>
  <si>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</si>
  <si>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</si>
  <si>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</si>
  <si>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</si>
  <si>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</si>
  <si>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</si>
  <si>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</si>
  <si>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</si>
  <si>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</si>
  <si>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</si>
  <si>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</si>
  <si>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</si>
  <si>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</si>
  <si>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</si>
  <si>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</si>
  <si>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</si>
  <si>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</si>
  <si>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</si>
  <si>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</si>
  <si>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</si>
  <si>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</si>
  <si>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</si>
  <si>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</si>
  <si>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</si>
  <si>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</si>
  <si>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</si>
  <si>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</si>
  <si>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</si>
  <si>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</si>
  <si>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</si>
  <si>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</si>
  <si>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</si>
  <si>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</si>
  <si>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</si>
  <si>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</si>
  <si>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</si>
  <si>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</si>
  <si>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</si>
  <si>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</si>
  <si>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</si>
  <si>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</si>
  <si>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</si>
  <si>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</si>
  <si>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</si>
  <si>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</si>
  <si>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</si>
  <si>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</si>
  <si>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</si>
  <si>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</si>
  <si>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</si>
  <si>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</si>
  <si>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</si>
  <si>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</si>
  <si>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</si>
  <si>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</si>
  <si>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</si>
  <si>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</si>
  <si>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</si>
  <si>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</si>
  <si>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</si>
  <si>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</si>
  <si>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</si>
  <si>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</si>
  <si>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</si>
  <si>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</si>
  <si>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</si>
  <si>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</si>
  <si>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</si>
  <si>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</si>
  <si>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</si>
  <si>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</si>
  <si>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</si>
  <si>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</si>
  <si>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</si>
  <si>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</si>
  <si>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</si>
  <si>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</si>
  <si>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</si>
  <si>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</si>
  <si>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</si>
  <si>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</si>
  <si>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</si>
  <si>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</si>
  <si>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</si>
  <si>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</si>
  <si>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</si>
  <si>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</si>
  <si>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</si>
  <si>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</si>
  <si>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</si>
  <si>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</si>
  <si>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</si>
  <si>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</si>
  <si>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</si>
  <si>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</si>
  <si>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</si>
  <si>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</si>
  <si>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</si>
  <si>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</si>
  <si>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</si>
  <si>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</si>
  <si>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</si>
  <si>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</si>
  <si>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</si>
  <si>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</si>
  <si>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</si>
  <si>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</si>
  <si>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</si>
  <si>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</si>
  <si>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</si>
  <si>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</si>
  <si>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</si>
  <si>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</si>
  <si>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</si>
  <si>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</si>
  <si>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</si>
  <si>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</si>
  <si>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</si>
  <si>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</si>
  <si>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</si>
  <si>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</si>
  <si>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</si>
  <si>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</si>
  <si>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</si>
  <si>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</si>
  <si>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</si>
  <si>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</si>
  <si>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</si>
  <si>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</si>
  <si>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</si>
  <si>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</si>
  <si>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</si>
  <si>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</si>
  <si>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</si>
  <si>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</si>
  <si>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</si>
  <si>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</si>
  <si>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</si>
  <si>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</si>
  <si>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</si>
  <si>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</si>
  <si>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</si>
  <si>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</si>
  <si>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</si>
  <si>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</si>
  <si>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</si>
  <si>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</si>
  <si>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</si>
  <si>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</si>
  <si>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</si>
  <si>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</si>
  <si>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</si>
  <si>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</si>
  <si>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</si>
  <si>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</si>
  <si>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</si>
  <si>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</si>
  <si>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</si>
  <si>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</si>
  <si>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</si>
  <si>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</si>
  <si>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</si>
  <si>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</si>
  <si>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</si>
  <si>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</si>
  <si>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</si>
  <si>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</si>
  <si>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</si>
  <si>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</si>
  <si>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</si>
  <si>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</si>
  <si>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</si>
  <si>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</si>
  <si>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</si>
  <si>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</si>
  <si>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</si>
  <si>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</si>
  <si>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</si>
  <si>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</si>
  <si>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</si>
  <si>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</si>
  <si>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</si>
  <si>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</si>
  <si>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</si>
  <si>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</si>
  <si>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</si>
  <si>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</si>
  <si>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</si>
  <si>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</si>
  <si>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</si>
  <si>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</si>
  <si>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</si>
  <si>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</si>
  <si>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</si>
  <si>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</si>
  <si>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</si>
  <si>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</si>
  <si>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</si>
  <si>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</si>
  <si>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</si>
  <si>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</si>
  <si>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</si>
  <si>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</si>
  <si>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</si>
  <si>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</si>
  <si>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</si>
  <si>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</si>
  <si>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</si>
  <si>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</si>
  <si>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</si>
  <si>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</si>
  <si>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</si>
  <si>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</si>
  <si>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</si>
  <si>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</si>
  <si>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</si>
  <si>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</si>
  <si>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</si>
  <si>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</si>
  <si>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</si>
  <si>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</si>
  <si>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</si>
  <si>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</si>
  <si>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</si>
  <si>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</si>
  <si>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</si>
  <si>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</si>
  <si>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</si>
  <si>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</si>
  <si>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</si>
  <si>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</si>
  <si>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</si>
  <si>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</si>
  <si>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</si>
  <si>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</si>
  <si>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</si>
  <si>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</si>
  <si>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</si>
  <si>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</si>
  <si>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</si>
  <si>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</si>
  <si>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</si>
  <si>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</si>
  <si>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</si>
  <si>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</si>
  <si>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</si>
  <si>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</si>
  <si>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</si>
  <si>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</si>
  <si>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</si>
  <si>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</si>
  <si>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</si>
  <si>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</si>
  <si>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</si>
  <si>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</si>
  <si>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</si>
  <si>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</si>
  <si>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</si>
  <si>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</si>
  <si>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</si>
  <si>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</si>
  <si>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</si>
  <si>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</si>
  <si>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</si>
  <si>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</si>
  <si>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</si>
  <si>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</si>
  <si>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</si>
  <si>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</si>
  <si>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</si>
  <si>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</si>
  <si>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</si>
  <si>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</si>
  <si>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</si>
  <si>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</si>
  <si>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</si>
  <si>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</si>
  <si>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</si>
  <si>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</si>
  <si>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</si>
  <si>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</si>
  <si>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</si>
  <si>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</si>
  <si>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</si>
  <si>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</si>
  <si>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</si>
  <si>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</si>
  <si>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</si>
  <si>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</si>
  <si>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</si>
  <si>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</si>
  <si>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</si>
  <si>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</si>
  <si>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</si>
  <si>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</si>
  <si>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</si>
  <si>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</si>
  <si>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</si>
  <si>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</si>
  <si>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</si>
  <si>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</si>
  <si>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</si>
  <si>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</si>
  <si>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</si>
  <si>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</si>
  <si>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</si>
  <si>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</si>
  <si>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</si>
  <si>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</si>
  <si>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</si>
  <si>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</si>
  <si>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</si>
  <si>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</si>
  <si>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</si>
  <si>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</si>
  <si>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</si>
  <si>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</si>
  <si>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</si>
  <si>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</si>
  <si>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</si>
  <si>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</si>
  <si>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</si>
  <si>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</si>
  <si>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</si>
  <si>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</si>
  <si>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</si>
  <si>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</si>
  <si>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</si>
  <si>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</si>
  <si>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</si>
  <si>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</si>
  <si>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</si>
  <si>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</si>
  <si>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</si>
  <si>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</si>
  <si>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</si>
  <si>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</si>
  <si>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</si>
  <si>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</si>
  <si>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</si>
  <si>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</si>
  <si>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</si>
  <si>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</si>
  <si>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</si>
  <si>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</si>
  <si>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</si>
  <si>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</si>
  <si>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</si>
  <si>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</si>
  <si>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</si>
  <si>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</si>
  <si>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</si>
  <si>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</si>
  <si>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</si>
  <si>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</si>
  <si>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</si>
  <si>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</si>
  <si>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</si>
  <si>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</si>
  <si>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</si>
  <si>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</si>
  <si>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</si>
  <si>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</si>
  <si>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</si>
  <si>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</si>
  <si>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</si>
  <si>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</si>
  <si>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</si>
  <si>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</si>
  <si>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</si>
  <si>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</si>
  <si>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</si>
  <si>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</si>
  <si>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</si>
  <si>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</si>
  <si>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</si>
  <si>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</si>
  <si>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</si>
  <si>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</si>
  <si>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</si>
  <si>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</si>
  <si>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</si>
  <si>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</si>
  <si>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</si>
  <si>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</si>
  <si>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</si>
  <si>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</si>
  <si>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</si>
  <si>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</si>
  <si>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</si>
  <si>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</si>
  <si>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</si>
  <si>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</si>
  <si>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</si>
  <si>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</si>
  <si>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</si>
  <si>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</si>
  <si>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</si>
  <si>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</si>
  <si>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</si>
  <si>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</si>
  <si>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</si>
  <si>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</si>
  <si>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</si>
  <si>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</si>
  <si>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</si>
  <si>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</si>
  <si>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</si>
  <si>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</si>
  <si>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</si>
  <si>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</si>
  <si>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</si>
  <si>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</si>
  <si>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</si>
  <si>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</si>
  <si>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</si>
  <si>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</si>
  <si>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</si>
  <si>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</si>
  <si>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</si>
  <si>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</si>
  <si>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</si>
  <si>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</si>
  <si>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</si>
  <si>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</si>
  <si>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</si>
  <si>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</si>
  <si>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</si>
  <si>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</si>
  <si>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</si>
  <si>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</si>
  <si>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</si>
  <si>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</si>
  <si>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</si>
  <si>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</si>
  <si>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</si>
  <si>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</si>
  <si>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</si>
  <si>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</si>
  <si>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</si>
  <si>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</si>
  <si>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</si>
  <si>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</si>
  <si>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</si>
  <si>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</si>
  <si>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</si>
  <si>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</si>
  <si>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</si>
  <si>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</si>
  <si>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</si>
  <si>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</si>
  <si>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</si>
  <si>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</si>
  <si>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</si>
  <si>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</si>
  <si>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</si>
  <si>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</si>
  <si>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</si>
  <si>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</si>
  <si>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</si>
  <si>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</si>
  <si>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</si>
  <si>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</si>
  <si>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</si>
  <si>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</si>
  <si>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</si>
  <si>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</si>
  <si>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</si>
  <si>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</si>
  <si>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</si>
  <si>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</si>
  <si>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</si>
  <si>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</si>
  <si>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</si>
  <si>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</si>
  <si>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</si>
  <si>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</si>
  <si>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</si>
  <si>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</si>
  <si>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</si>
  <si>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</si>
  <si>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</si>
  <si>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</si>
  <si>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</si>
  <si>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</si>
  <si>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</si>
  <si>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</si>
  <si>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</si>
  <si>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</si>
  <si>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</si>
  <si>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</si>
  <si>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</si>
  <si>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</si>
  <si>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</si>
  <si>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</si>
  <si>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</si>
  <si>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</si>
  <si>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</si>
  <si>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</si>
  <si>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</si>
  <si>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</si>
  <si>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</si>
  <si>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</si>
  <si>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</si>
  <si>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</si>
  <si>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</si>
  <si>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</si>
  <si>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</si>
  <si>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</si>
  <si>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</si>
  <si>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</si>
  <si>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</si>
  <si>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</si>
  <si>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</si>
  <si>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</si>
  <si>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</si>
  <si>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</si>
  <si>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</si>
  <si>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</si>
  <si>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</si>
  <si>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</si>
  <si>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</si>
  <si>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</si>
  <si>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</si>
  <si>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</si>
  <si>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</si>
  <si>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</si>
  <si>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</si>
  <si>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</si>
  <si>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</si>
  <si>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</si>
  <si>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</si>
  <si>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</si>
  <si>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</si>
  <si>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</si>
  <si>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</si>
  <si>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</si>
  <si>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</si>
  <si>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</si>
  <si>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</si>
  <si>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</si>
  <si>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</si>
  <si>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</si>
  <si>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</si>
  <si>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</si>
  <si>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</si>
  <si>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</si>
  <si>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</si>
  <si>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</si>
  <si>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</si>
  <si>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</si>
  <si>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</si>
  <si>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</si>
  <si>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</si>
  <si>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</si>
  <si>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</si>
  <si>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</si>
  <si>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</si>
  <si>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</si>
  <si>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</si>
  <si>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</si>
  <si>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</si>
  <si>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</si>
  <si>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</si>
  <si>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</si>
  <si>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</si>
  <si>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</si>
  <si>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</si>
  <si>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</si>
  <si>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</si>
  <si>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</si>
  <si>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</si>
  <si>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</si>
  <si>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</si>
  <si>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</si>
  <si>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</si>
  <si>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</si>
  <si>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</si>
  <si>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</si>
  <si>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</si>
  <si>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</si>
  <si>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</si>
  <si>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</si>
  <si>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</si>
  <si>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</si>
  <si>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</si>
  <si>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</si>
  <si>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</si>
  <si>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</si>
  <si>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</si>
  <si>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</si>
  <si>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</si>
  <si>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</si>
  <si>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</si>
  <si>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</si>
  <si>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</si>
  <si>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</si>
  <si>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</si>
  <si>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</si>
  <si>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</si>
  <si>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</si>
  <si>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</si>
  <si>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</si>
  <si>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</si>
  <si>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</si>
  <si>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</si>
  <si>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</si>
  <si>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</si>
  <si>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</si>
  <si>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</si>
  <si>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</si>
  <si>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</si>
  <si>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</si>
  <si>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</si>
  <si>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</si>
  <si>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</si>
  <si>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</si>
  <si>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</si>
  <si>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</si>
  <si>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</si>
  <si>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</si>
  <si>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</si>
  <si>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</si>
  <si>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</si>
  <si>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</si>
  <si>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</si>
  <si>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</si>
  <si>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</si>
  <si>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</si>
  <si>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</si>
  <si>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</si>
  <si>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</si>
  <si>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</si>
  <si>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</si>
  <si>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</si>
  <si>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</si>
  <si>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</si>
  <si>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</si>
  <si>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</si>
  <si>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</si>
  <si>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</si>
  <si>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</si>
  <si>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</si>
  <si>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</si>
  <si>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</si>
  <si>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</si>
  <si>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</si>
  <si>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</si>
  <si>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</si>
  <si>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</si>
  <si>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</si>
  <si>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</si>
  <si>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</si>
  <si>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</si>
  <si>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</si>
  <si>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</si>
  <si>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</si>
  <si>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</si>
  <si>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</si>
  <si>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</si>
  <si>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</si>
  <si>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</si>
  <si>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</si>
  <si>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</si>
  <si>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</si>
  <si>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</si>
  <si>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</si>
  <si>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</si>
  <si>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</si>
  <si>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</si>
  <si>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</si>
  <si>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</si>
  <si>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</si>
  <si>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</si>
  <si>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</si>
  <si>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</si>
  <si>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</si>
  <si>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</si>
  <si>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</si>
  <si>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</si>
  <si>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</si>
  <si>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</si>
  <si>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</si>
  <si>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</si>
  <si>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</si>
  <si>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</si>
  <si>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</si>
  <si>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</si>
  <si>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</si>
  <si>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</si>
  <si>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</si>
  <si>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</si>
  <si>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</si>
  <si>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</si>
  <si>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</si>
  <si>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</si>
  <si>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</si>
  <si>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</si>
  <si>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</si>
  <si>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</si>
  <si>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</si>
  <si>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</si>
  <si>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</si>
  <si>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</si>
  <si>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</si>
  <si>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</si>
  <si>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</si>
  <si>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</si>
  <si>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</si>
  <si>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</si>
  <si>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</si>
  <si>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</si>
  <si>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</si>
  <si>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</si>
  <si>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</si>
  <si>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</si>
  <si>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</si>
  <si>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</si>
  <si>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</si>
  <si>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</si>
  <si>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</si>
  <si>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</si>
  <si>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</si>
  <si>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</si>
  <si>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</si>
  <si>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</si>
  <si>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</si>
  <si>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</si>
  <si>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</si>
  <si>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</si>
  <si>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</si>
  <si>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</si>
  <si>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</si>
  <si>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</si>
  <si>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</si>
  <si>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</si>
  <si>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</si>
  <si>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</si>
  <si>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</si>
  <si>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</si>
  <si>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</si>
  <si>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</si>
  <si>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</si>
  <si>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</si>
  <si>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</si>
  <si>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</si>
  <si>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</si>
  <si>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</si>
  <si>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</si>
  <si>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</si>
  <si>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</si>
  <si>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</si>
  <si>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</si>
  <si>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</si>
  <si>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</si>
  <si>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</si>
  <si>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</si>
  <si>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</si>
  <si>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</si>
  <si>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</si>
  <si>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</si>
  <si>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</si>
  <si>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</si>
  <si>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</si>
  <si>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</si>
  <si>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</si>
  <si>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</si>
  <si>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</si>
  <si>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</si>
  <si>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</si>
  <si>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</si>
  <si>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</si>
  <si>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</si>
  <si>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</si>
  <si>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</si>
  <si>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</si>
  <si>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</si>
  <si>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</si>
  <si>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</si>
  <si>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</si>
  <si>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</si>
  <si>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</si>
  <si>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</si>
  <si>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</si>
  <si>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</si>
  <si>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</si>
  <si>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</si>
  <si>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</si>
  <si>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</si>
  <si>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</si>
  <si>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</si>
  <si>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</si>
  <si>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</si>
  <si>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</si>
  <si>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</si>
  <si>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</si>
  <si>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</si>
  <si>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</si>
  <si>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</si>
  <si>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</si>
  <si>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</si>
  <si>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</si>
  <si>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</si>
  <si>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</si>
  <si>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</si>
  <si>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</si>
  <si>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</si>
  <si>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</si>
  <si>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</si>
  <si>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</si>
  <si>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</si>
  <si>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</si>
  <si>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</si>
  <si>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</si>
  <si>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</si>
  <si>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</si>
  <si>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</si>
  <si>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</si>
  <si>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</si>
  <si>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</si>
  <si>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</si>
  <si>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</si>
  <si>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</si>
  <si>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</si>
  <si>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</si>
  <si>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</si>
  <si>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</si>
  <si>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</si>
  <si>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</si>
  <si>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</si>
  <si>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</si>
  <si>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</si>
  <si>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</si>
  <si>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</si>
  <si>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</si>
  <si>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</si>
  <si>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</si>
  <si>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</si>
  <si>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</si>
  <si>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</si>
  <si>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</si>
  <si>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</si>
  <si>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</si>
  <si>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</si>
  <si>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</si>
  <si>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</si>
  <si>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</si>
  <si>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</si>
  <si>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</si>
  <si>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</si>
  <si>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</si>
  <si>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</si>
  <si>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</si>
  <si>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</si>
  <si>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</si>
  <si>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</si>
  <si>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</si>
  <si>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</si>
  <si>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</si>
  <si>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</si>
  <si>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</si>
  <si>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</si>
  <si>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</si>
  <si>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</si>
  <si>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</si>
  <si>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</si>
  <si>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</si>
  <si>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</si>
  <si>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</si>
  <si>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</si>
  <si>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</si>
  <si>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</si>
  <si>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</si>
  <si>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</si>
  <si>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</si>
  <si>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</si>
  <si>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</si>
  <si>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</si>
  <si>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</si>
  <si>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</si>
  <si>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</si>
  <si>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</si>
  <si>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</si>
  <si>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</si>
  <si>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</si>
  <si>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</si>
  <si>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</si>
  <si>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</si>
  <si>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</si>
  <si>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</si>
  <si>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</si>
  <si>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</si>
  <si>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</si>
  <si>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</si>
  <si>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</si>
  <si>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</si>
  <si>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</si>
  <si>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</si>
  <si>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</si>
  <si>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</si>
  <si>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</si>
  <si>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</si>
  <si>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</si>
  <si>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</si>
  <si>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</si>
  <si>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</si>
  <si>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</si>
  <si>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</si>
  <si>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</si>
  <si>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</si>
  <si>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</si>
  <si>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</si>
  <si>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</si>
  <si>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</si>
  <si>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</si>
  <si>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</si>
  <si>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</si>
  <si>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</si>
  <si>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</si>
  <si>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</si>
  <si>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</si>
  <si>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</si>
  <si>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</si>
  <si>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</si>
  <si>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</si>
  <si>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</si>
  <si>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</si>
  <si>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</si>
  <si>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</si>
  <si>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</si>
  <si>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</si>
  <si>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</si>
  <si>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</si>
  <si>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</si>
  <si>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</si>
  <si>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</si>
  <si>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</si>
  <si>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</si>
  <si>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</si>
  <si>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</si>
  <si>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</si>
  <si>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</si>
  <si>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</si>
  <si>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</si>
  <si>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</si>
  <si>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</si>
  <si>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</si>
  <si>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</si>
  <si>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</si>
  <si>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</si>
  <si>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</si>
  <si>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</si>
  <si>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</si>
  <si>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</si>
  <si>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</si>
  <si>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</si>
  <si>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</si>
  <si>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</si>
  <si>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</si>
  <si>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</si>
  <si>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</si>
  <si>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</si>
  <si>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</si>
  <si>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</si>
  <si>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</si>
  <si>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</si>
  <si>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</si>
  <si>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</si>
  <si>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</si>
  <si>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</si>
  <si>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</si>
  <si>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</si>
  <si>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</si>
  <si>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</si>
  <si>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</si>
  <si>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</si>
  <si>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</si>
  <si>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</si>
  <si>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</si>
  <si>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</si>
  <si>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</si>
  <si>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</si>
  <si>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</si>
  <si>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</si>
  <si>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</si>
  <si>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</si>
  <si>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</si>
  <si>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</si>
  <si>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</si>
  <si>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</si>
  <si>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</si>
  <si>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</si>
  <si>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</si>
  <si>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</si>
  <si>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</si>
  <si>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</si>
  <si>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</si>
  <si>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</si>
  <si>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</si>
  <si>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</si>
  <si>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</si>
  <si>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</si>
  <si>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</si>
  <si>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</si>
  <si>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</si>
  <si>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</si>
  <si>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</si>
  <si>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</si>
  <si>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</si>
  <si>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</si>
  <si>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</si>
  <si>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</si>
  <si>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</si>
  <si>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</si>
  <si>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</si>
  <si>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</si>
  <si>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</si>
  <si>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</si>
  <si>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</si>
  <si>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</si>
  <si>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</si>
  <si>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</si>
  <si>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</si>
  <si>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</si>
  <si>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</si>
  <si>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</si>
  <si>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</si>
  <si>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</si>
  <si>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</si>
  <si>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</si>
  <si>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</si>
  <si>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</si>
  <si>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</si>
  <si>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</si>
  <si>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</si>
  <si>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</si>
  <si>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</si>
  <si>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</si>
  <si>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</si>
  <si>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</si>
  <si>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</si>
  <si>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</si>
  <si>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</si>
  <si>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</si>
  <si>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</si>
  <si>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</si>
  <si>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</si>
  <si>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</si>
  <si>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</si>
  <si>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</si>
  <si>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</si>
  <si>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</si>
  <si>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</si>
  <si>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</si>
  <si>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</si>
  <si>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</si>
  <si>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</si>
  <si>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</si>
  <si>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</si>
  <si>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</si>
  <si>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</si>
  <si>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</si>
  <si>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</si>
  <si>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</si>
  <si>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</si>
  <si>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</si>
  <si>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</si>
  <si>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</si>
  <si>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</si>
  <si>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</si>
  <si>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</si>
  <si>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</si>
  <si>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</si>
  <si>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</si>
  <si>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</si>
  <si>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</si>
  <si>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</si>
  <si>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</si>
  <si>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</si>
  <si>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</si>
  <si>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</si>
  <si>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</si>
  <si>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</si>
  <si>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</si>
  <si>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</si>
  <si>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</si>
  <si>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</si>
  <si>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</si>
  <si>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</si>
  <si>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</si>
  <si>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</si>
  <si>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</si>
  <si>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</si>
  <si>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</si>
  <si>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</si>
  <si>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</si>
  <si>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</si>
  <si>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</si>
  <si>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</si>
  <si>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</si>
  <si>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</si>
  <si>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</si>
  <si>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</si>
  <si>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</si>
  <si>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</si>
  <si>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</si>
  <si>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</si>
  <si>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</si>
  <si>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</si>
  <si>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</si>
  <si>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</si>
  <si>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</si>
  <si>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</si>
  <si>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</si>
  <si>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</si>
  <si>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</si>
  <si>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</si>
  <si>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</si>
  <si>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</si>
  <si>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</si>
  <si>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</si>
  <si>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</si>
  <si>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</si>
  <si>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</si>
  <si>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</si>
  <si>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</si>
  <si>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</si>
  <si>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</si>
  <si>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</si>
  <si>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</si>
  <si>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</si>
  <si>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</si>
  <si>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</si>
  <si>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</si>
  <si>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</si>
  <si>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</si>
  <si>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</si>
  <si>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</si>
  <si>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</si>
  <si>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</si>
  <si>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</si>
  <si>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</si>
  <si>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</si>
  <si>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</si>
  <si>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</si>
  <si>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</si>
  <si>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</si>
  <si>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</si>
  <si>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</si>
  <si>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</si>
  <si>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</si>
  <si>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</si>
  <si>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</si>
  <si>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</si>
  <si>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</si>
  <si>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</si>
  <si>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</si>
  <si>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</si>
  <si>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</si>
  <si>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</si>
  <si>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</si>
  <si>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</si>
  <si>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</si>
  <si>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</si>
  <si>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</si>
  <si>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</si>
  <si>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</si>
  <si>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</si>
  <si>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</si>
  <si>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</si>
  <si>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</si>
  <si>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</si>
  <si>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</si>
  <si>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</si>
  <si>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</si>
  <si>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</si>
  <si>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</si>
  <si>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</si>
  <si>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</si>
  <si>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</si>
  <si>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</si>
  <si>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</si>
  <si>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</si>
  <si>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</si>
  <si>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</si>
  <si>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</si>
  <si>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</si>
  <si>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</si>
  <si>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</si>
  <si>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</si>
  <si>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</si>
  <si>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</si>
  <si>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</si>
  <si>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</si>
  <si>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</si>
  <si>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</si>
  <si>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</si>
  <si>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</si>
  <si>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</si>
  <si>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</si>
  <si>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</si>
  <si>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</si>
  <si>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</si>
  <si>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</si>
  <si>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</si>
  <si>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</si>
  <si>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</si>
  <si>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</si>
  <si>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</si>
  <si>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</si>
  <si>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</si>
  <si>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</si>
  <si>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</si>
  <si>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</si>
  <si>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</si>
  <si>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</si>
  <si>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</si>
  <si>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</si>
  <si>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</si>
  <si>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</si>
  <si>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</si>
  <si>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</si>
  <si>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</si>
  <si>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</si>
  <si>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</si>
  <si>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</si>
  <si>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</si>
  <si>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</si>
  <si>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</si>
  <si>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</si>
  <si>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</si>
  <si>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</si>
  <si>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</si>
  <si>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</si>
  <si>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</si>
  <si>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</si>
  <si>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</si>
  <si>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</si>
  <si>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</si>
  <si>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</si>
  <si>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</si>
  <si>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</si>
  <si>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</si>
  <si>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</si>
  <si>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</si>
  <si>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</si>
  <si>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</si>
  <si>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</si>
  <si>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</si>
  <si>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</si>
  <si>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</si>
  <si>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</si>
  <si>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</si>
  <si>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</si>
  <si>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</si>
  <si>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</si>
  <si>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</si>
  <si>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</si>
  <si>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</si>
  <si>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</si>
  <si>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</si>
  <si>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</si>
  <si>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</si>
  <si>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</si>
  <si>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</si>
  <si>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</si>
  <si>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</si>
  <si>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</si>
  <si>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</si>
  <si>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</si>
  <si>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</si>
  <si>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</si>
  <si>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</si>
  <si>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</si>
  <si>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</si>
  <si>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</si>
  <si>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</si>
  <si>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</si>
  <si>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</si>
  <si>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</si>
  <si>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</si>
  <si>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</si>
  <si>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</si>
  <si>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</si>
  <si>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</si>
  <si>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</si>
  <si>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</si>
  <si>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</si>
  <si>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</si>
  <si>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</si>
  <si>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</si>
  <si>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</si>
  <si>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</si>
  <si>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</si>
  <si>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</si>
  <si>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</si>
  <si>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</si>
  <si>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</si>
  <si>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</si>
  <si>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</si>
  <si>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</si>
  <si>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</si>
  <si>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</si>
  <si>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</si>
  <si>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</si>
  <si>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</si>
  <si>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</si>
  <si>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</si>
  <si>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</si>
  <si>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</si>
  <si>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</si>
  <si>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</si>
  <si>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</si>
  <si>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</si>
  <si>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</si>
  <si>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</si>
  <si>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</si>
  <si>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</si>
  <si>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</si>
  <si>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</si>
  <si>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</si>
  <si>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</si>
  <si>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</si>
  <si>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</si>
  <si>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</si>
  <si>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</si>
  <si>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</si>
  <si>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</si>
  <si>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</si>
  <si>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</si>
  <si>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</si>
  <si>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</si>
  <si>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</si>
  <si>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</si>
  <si>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</si>
  <si>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</si>
  <si>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</si>
  <si>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</si>
  <si>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</si>
  <si>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</si>
  <si>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</si>
  <si>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</si>
  <si>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</si>
  <si>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</si>
  <si>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</si>
  <si>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</si>
  <si>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</si>
  <si>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</si>
  <si>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</si>
  <si>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</si>
  <si>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</si>
  <si>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</si>
  <si>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</si>
  <si>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</si>
  <si>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</si>
  <si>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</si>
  <si>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</si>
  <si>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</si>
  <si>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</si>
  <si>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</si>
  <si>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</si>
  <si>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</si>
  <si>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</si>
  <si>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</si>
  <si>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</si>
  <si>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</si>
  <si>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</si>
  <si>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</si>
  <si>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</si>
  <si>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</si>
  <si>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</si>
  <si>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</si>
  <si>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</si>
  <si>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</si>
  <si>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</si>
  <si>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</si>
  <si>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</si>
  <si>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</si>
  <si>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</si>
  <si>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</si>
  <si>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</si>
  <si>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</si>
  <si>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</si>
  <si>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</si>
  <si>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</si>
  <si>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</si>
  <si>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</si>
  <si>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</si>
  <si>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</si>
  <si>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</si>
  <si>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</si>
  <si>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</si>
  <si>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</si>
  <si>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</si>
  <si>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</si>
  <si>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</si>
  <si>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</si>
  <si>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</si>
  <si>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</si>
  <si>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</si>
  <si>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</si>
  <si>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</si>
  <si>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</si>
  <si>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</si>
  <si>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</si>
  <si>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</si>
  <si>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</si>
  <si>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</si>
  <si>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</si>
  <si>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</si>
  <si>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</si>
  <si>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</si>
  <si>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</si>
  <si>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</si>
  <si>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</si>
  <si>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</si>
  <si>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</si>
  <si>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</si>
  <si>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</si>
  <si>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</si>
  <si>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</si>
  <si>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</si>
  <si>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</si>
  <si>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</si>
  <si>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</si>
  <si>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</si>
  <si>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</si>
  <si>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</si>
  <si>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</si>
  <si>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</si>
  <si>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</si>
  <si>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</si>
  <si>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</si>
  <si>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</si>
  <si>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</si>
  <si>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</si>
  <si>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</si>
  <si>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</si>
  <si>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</si>
  <si>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</si>
  <si>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</si>
  <si>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</si>
  <si>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</si>
  <si>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</si>
  <si>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</si>
  <si>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</si>
  <si>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</si>
  <si>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</si>
  <si>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</si>
  <si>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</si>
  <si>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</si>
  <si>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</si>
  <si>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</si>
  <si>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</si>
  <si>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</si>
  <si>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</si>
  <si>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</si>
  <si>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</si>
  <si>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</si>
  <si>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</si>
  <si>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</si>
  <si>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</si>
  <si>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</si>
  <si>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</si>
  <si>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</si>
  <si>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</si>
  <si>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</si>
  <si>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</si>
  <si>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</si>
  <si>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</si>
  <si>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</si>
  <si>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</si>
  <si>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</si>
  <si>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</si>
  <si>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</si>
  <si>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</si>
  <si>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</si>
  <si>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</si>
  <si>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</si>
  <si>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</si>
  <si>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</si>
  <si>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</si>
  <si>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</si>
  <si>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</si>
  <si>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</si>
  <si>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</si>
  <si>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</si>
  <si>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</si>
  <si>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</si>
  <si>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</si>
  <si>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</si>
  <si>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</si>
  <si>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</si>
  <si>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</si>
  <si>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</si>
  <si>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</si>
  <si>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</si>
  <si>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</si>
  <si>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</si>
  <si>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</si>
  <si>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</si>
  <si>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</si>
  <si>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</si>
  <si>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</si>
  <si>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</si>
  <si>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</si>
  <si>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</si>
  <si>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</si>
  <si>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</si>
  <si>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</si>
  <si>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</si>
  <si>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</si>
  <si>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</si>
  <si>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</si>
  <si>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</si>
  <si>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</si>
  <si>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</si>
  <si>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</si>
  <si>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</si>
  <si>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</si>
  <si>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</si>
  <si>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</si>
  <si>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</si>
  <si>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</si>
  <si>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</si>
  <si>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</si>
  <si>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</si>
  <si>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</si>
  <si>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</si>
  <si>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</si>
  <si>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</si>
  <si>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</si>
  <si>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</si>
  <si>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</si>
  <si>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</si>
  <si>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</si>
  <si>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</si>
  <si>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</si>
  <si>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</si>
  <si>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</si>
  <si>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</si>
  <si>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</si>
  <si>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</si>
  <si>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</si>
  <si>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</si>
  <si>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</si>
  <si>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</si>
  <si>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</si>
  <si>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</si>
  <si>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</si>
  <si>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</si>
  <si>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</si>
  <si>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</si>
  <si>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</si>
  <si>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</si>
  <si>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</si>
  <si>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</si>
  <si>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</si>
  <si>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</si>
  <si>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</si>
  <si>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</si>
  <si>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</si>
  <si>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</si>
  <si>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</si>
  <si>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</si>
  <si>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</si>
  <si>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</si>
  <si>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</si>
  <si>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</si>
  <si>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</si>
  <si>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</si>
  <si>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</si>
  <si>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</si>
  <si>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</si>
  <si>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</si>
  <si>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</si>
  <si>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</si>
  <si>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</si>
  <si>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</si>
  <si>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</si>
  <si>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</si>
  <si>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</si>
  <si>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</si>
  <si>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</si>
  <si>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</si>
  <si>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</si>
  <si>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</si>
  <si>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</si>
  <si>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</si>
  <si>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</si>
  <si>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</si>
  <si>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</si>
  <si>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</si>
  <si>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</si>
  <si>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</si>
  <si>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</si>
  <si>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</si>
  <si>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</si>
  <si>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</si>
  <si>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</si>
  <si>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</si>
  <si>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</si>
  <si>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</si>
  <si>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</si>
  <si>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</si>
  <si>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</si>
  <si>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</si>
  <si>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</si>
  <si>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</si>
  <si>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</si>
  <si>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</si>
  <si>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</si>
  <si>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</si>
  <si>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</si>
  <si>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</si>
  <si>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</si>
  <si>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</si>
  <si>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</si>
  <si>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</si>
  <si>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</si>
  <si>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</si>
  <si>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</si>
  <si>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</si>
  <si>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</si>
  <si>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</si>
  <si>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</si>
  <si>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</si>
  <si>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</si>
  <si>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</si>
  <si>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</si>
  <si>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</si>
  <si>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</si>
  <si>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</si>
  <si>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</si>
  <si>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</si>
  <si>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</si>
  <si>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</si>
  <si>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</si>
  <si>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</si>
  <si>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</si>
  <si>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</si>
  <si>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</si>
  <si>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</si>
  <si>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</si>
  <si>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</si>
  <si>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</si>
  <si>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</si>
  <si>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</si>
  <si>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</si>
  <si>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</si>
  <si>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</si>
  <si>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</si>
  <si>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</si>
  <si>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</si>
  <si>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</si>
  <si>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</si>
  <si>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</si>
  <si>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</si>
  <si>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</si>
  <si>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</si>
  <si>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</si>
  <si>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</si>
  <si>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</si>
  <si>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</si>
  <si>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</si>
  <si>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</si>
  <si>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</si>
  <si>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</si>
  <si>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</si>
  <si>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</si>
  <si>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</si>
  <si>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</si>
  <si>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</si>
  <si>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</si>
  <si>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</si>
  <si>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</si>
  <si>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</si>
  <si>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</si>
  <si>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</si>
  <si>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</si>
  <si>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</si>
  <si>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</si>
  <si>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</si>
  <si>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</si>
  <si>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</si>
  <si>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</si>
  <si>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</si>
  <si>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</si>
  <si>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</si>
  <si>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</si>
  <si>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</si>
  <si>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</si>
  <si>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</si>
  <si>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</si>
  <si>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</si>
  <si>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</si>
  <si>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</si>
  <si>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</si>
  <si>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</si>
  <si>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</si>
  <si>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</si>
  <si>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</si>
  <si>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</si>
  <si>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</si>
  <si>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</si>
  <si>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</si>
  <si>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</si>
  <si>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</si>
  <si>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</si>
  <si>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</si>
  <si>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</si>
  <si>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</si>
  <si>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</si>
  <si>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</si>
  <si>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</si>
  <si>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</si>
  <si>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</si>
  <si>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</si>
  <si>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</si>
  <si>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</si>
  <si>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</si>
  <si>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</si>
  <si>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</si>
  <si>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</si>
  <si>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</si>
  <si>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</si>
  <si>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</si>
  <si>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</si>
  <si>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</si>
  <si>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</si>
  <si>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</si>
  <si>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</si>
  <si>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</si>
  <si>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</si>
  <si>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</si>
  <si>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</si>
  <si>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</si>
  <si>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</si>
  <si>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</si>
  <si>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</si>
  <si>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</si>
  <si>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</si>
  <si>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</si>
  <si>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</si>
  <si>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</si>
  <si>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</si>
  <si>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</si>
  <si>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</si>
  <si>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</si>
  <si>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</si>
  <si>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</si>
  <si>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</si>
  <si>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</si>
  <si>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</si>
  <si>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</si>
  <si>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</si>
  <si>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</si>
  <si>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</si>
  <si>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</si>
  <si>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</si>
  <si>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</si>
  <si>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</si>
  <si>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</si>
  <si>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</si>
  <si>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</si>
  <si>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</si>
  <si>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</si>
  <si>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</si>
  <si>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</si>
  <si>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</si>
  <si>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</si>
  <si>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</si>
  <si>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</si>
  <si>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</si>
  <si>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</si>
  <si>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</si>
  <si>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</si>
  <si>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</si>
  <si>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</si>
  <si>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</si>
  <si>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</si>
  <si>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</si>
  <si>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</si>
  <si>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</si>
  <si>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</si>
  <si>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</si>
  <si>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</si>
  <si>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</si>
  <si>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</si>
  <si>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</si>
  <si>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</si>
  <si>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</si>
  <si>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</si>
  <si>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</si>
  <si>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</si>
  <si>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</si>
  <si>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</si>
  <si>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</si>
  <si>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</si>
  <si>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</si>
  <si>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</si>
  <si>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</si>
  <si>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</si>
  <si>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</si>
  <si>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</si>
  <si>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</si>
  <si>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</si>
  <si>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</si>
  <si>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</si>
  <si>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</si>
  <si>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</si>
  <si>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</si>
  <si>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</si>
  <si>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</si>
  <si>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</si>
  <si>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</si>
  <si>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</si>
  <si>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</si>
  <si>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</si>
  <si>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</si>
  <si>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</si>
  <si>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</si>
  <si>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</si>
  <si>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</si>
  <si>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</si>
  <si>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</si>
  <si>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</si>
  <si>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</si>
  <si>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</si>
  <si>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</si>
  <si>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</si>
  <si>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</si>
  <si>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</si>
  <si>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</si>
  <si>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</si>
  <si>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</si>
  <si>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</si>
  <si>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</si>
  <si>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</si>
  <si>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</si>
  <si>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</si>
  <si>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</si>
  <si>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</si>
  <si>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</si>
  <si>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</si>
  <si>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</si>
  <si>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</si>
  <si>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</si>
  <si>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</si>
  <si>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</si>
  <si>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</si>
  <si>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</si>
  <si>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</si>
  <si>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</si>
  <si>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</si>
  <si>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</si>
  <si>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</si>
  <si>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</si>
  <si>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</si>
  <si>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</si>
  <si>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</si>
  <si>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</si>
  <si>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</si>
  <si>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</si>
  <si>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</si>
  <si>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</si>
  <si>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</si>
  <si>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</si>
  <si>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</si>
  <si>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</si>
  <si>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</si>
  <si>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</si>
  <si>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</si>
  <si>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</si>
  <si>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</si>
  <si>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</si>
  <si>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</si>
  <si>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</si>
  <si>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</si>
  <si>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</si>
  <si>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</si>
  <si>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</si>
  <si>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</si>
  <si>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</si>
  <si>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</si>
  <si>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</si>
  <si>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</si>
  <si>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</si>
  <si>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</si>
  <si>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</si>
  <si>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</si>
  <si>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</si>
  <si>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</si>
  <si>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</si>
  <si>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</si>
  <si>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</si>
  <si>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</si>
  <si>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</si>
  <si>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</si>
  <si>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</si>
  <si>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</si>
  <si>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</si>
  <si>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</si>
  <si>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</si>
  <si>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</si>
  <si>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</si>
  <si>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</si>
  <si>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</si>
  <si>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</si>
  <si>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</si>
  <si>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</si>
  <si>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</si>
  <si>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</si>
  <si>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</si>
  <si>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</si>
  <si>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</si>
  <si>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</si>
  <si>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</si>
  <si>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</si>
  <si>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</si>
  <si>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</si>
  <si>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</si>
  <si>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</si>
  <si>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</si>
  <si>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</si>
  <si>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</si>
  <si>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</si>
  <si>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</si>
  <si>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</si>
  <si>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</si>
  <si>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</si>
  <si>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</si>
  <si>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</si>
  <si>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</si>
  <si>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</si>
  <si>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</si>
  <si>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</si>
  <si>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</si>
  <si>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</si>
  <si>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</si>
  <si>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</si>
  <si>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</si>
  <si>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</si>
  <si>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</si>
  <si>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</si>
  <si>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</si>
  <si>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</si>
  <si>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</si>
  <si>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</si>
  <si>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</si>
  <si>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</si>
  <si>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</si>
  <si>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</si>
  <si>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</si>
  <si>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</si>
  <si>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</si>
  <si>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</si>
  <si>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</si>
  <si>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</si>
  <si>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</si>
  <si>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</si>
  <si>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</si>
  <si>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</si>
  <si>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</si>
  <si>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</si>
  <si>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</si>
  <si>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</si>
  <si>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</si>
  <si>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</si>
  <si>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</si>
  <si>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</si>
  <si>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</si>
  <si>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</si>
  <si>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</si>
  <si>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</si>
  <si>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</si>
  <si>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</si>
  <si>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</si>
  <si>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</si>
  <si>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</si>
  <si>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</si>
  <si>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</si>
  <si>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</si>
  <si>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</si>
  <si>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</si>
  <si>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</si>
  <si>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</si>
  <si>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</si>
  <si>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</si>
  <si>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</si>
  <si>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</si>
  <si>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</si>
  <si>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</si>
  <si>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</si>
  <si>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</si>
  <si>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</si>
  <si>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</si>
  <si>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</si>
  <si>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</si>
  <si>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</si>
  <si>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</si>
  <si>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</si>
  <si>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</si>
  <si>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</si>
  <si>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</si>
  <si>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</si>
  <si>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</si>
  <si>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</si>
  <si>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</si>
  <si>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</si>
  <si>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</si>
  <si>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</si>
  <si>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</si>
  <si>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</si>
  <si>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</si>
  <si>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</si>
  <si>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</si>
  <si>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</si>
  <si>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</si>
  <si>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</si>
  <si>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</si>
  <si>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</si>
  <si>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</si>
  <si>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</si>
  <si>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</si>
  <si>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</si>
  <si>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</si>
  <si>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</si>
  <si>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</si>
  <si>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</si>
  <si>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</si>
  <si>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</si>
  <si>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</si>
  <si>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</si>
  <si>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</si>
  <si>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</si>
  <si>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</si>
  <si>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</si>
  <si>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</si>
  <si>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</si>
  <si>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</si>
  <si>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</si>
  <si>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</si>
  <si>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</si>
  <si>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</si>
  <si>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</si>
  <si>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</si>
  <si>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</si>
  <si>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</si>
  <si>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</si>
  <si>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</si>
  <si>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</si>
  <si>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</si>
  <si>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</si>
  <si>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</si>
  <si>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</si>
  <si>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</si>
  <si>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</si>
  <si>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</si>
  <si>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</si>
  <si>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</si>
  <si>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</si>
  <si>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</si>
  <si>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</si>
  <si>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</si>
  <si>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</si>
  <si>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</si>
  <si>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</si>
  <si>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</si>
  <si>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</si>
  <si>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</si>
  <si>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</si>
  <si>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</si>
  <si>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</si>
  <si>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</si>
  <si>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</si>
  <si>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</si>
  <si>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</si>
  <si>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</si>
  <si>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</si>
  <si>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</si>
  <si>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</si>
  <si>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</si>
  <si>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</si>
  <si>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</si>
  <si>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</si>
  <si>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</si>
  <si>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</si>
  <si>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</si>
  <si>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</si>
  <si>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</si>
  <si>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</si>
  <si>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</si>
  <si>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</si>
  <si>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</si>
  <si>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</si>
  <si>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</si>
  <si>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</si>
  <si>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</si>
  <si>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</si>
  <si>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</si>
  <si>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</si>
  <si>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</si>
  <si>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</si>
  <si>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</si>
  <si>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</si>
  <si>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</si>
  <si>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</si>
  <si>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</si>
  <si>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</si>
  <si>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</si>
  <si>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</si>
  <si>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</si>
  <si>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</si>
  <si>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</si>
  <si>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</si>
  <si>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</si>
  <si>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</si>
  <si>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</si>
  <si>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</si>
  <si>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</si>
  <si>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</si>
  <si>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</si>
  <si>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</si>
  <si>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</si>
  <si>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</si>
  <si>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</si>
  <si>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</si>
  <si>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</si>
  <si>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</si>
  <si>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</si>
  <si>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</si>
  <si>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</si>
  <si>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</si>
  <si>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</si>
  <si>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</si>
  <si>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</si>
  <si>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</si>
  <si>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</si>
  <si>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</si>
  <si>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</si>
  <si>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</si>
  <si>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</si>
  <si>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</si>
  <si>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</si>
  <si>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</si>
  <si>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</si>
  <si>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</si>
  <si>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</si>
  <si>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</si>
  <si>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</si>
  <si>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</si>
  <si>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</si>
  <si>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</si>
  <si>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</si>
  <si>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</si>
  <si>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</si>
  <si>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</si>
  <si>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</si>
  <si>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</si>
  <si>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</si>
  <si>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</si>
  <si>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</si>
  <si>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</si>
  <si>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</si>
  <si>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</si>
  <si>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</si>
  <si>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</si>
  <si>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</si>
  <si>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</si>
  <si>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</si>
  <si>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</si>
  <si>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</si>
  <si>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</si>
  <si>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</si>
  <si>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</si>
  <si>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</si>
  <si>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</si>
  <si>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</si>
  <si>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</si>
  <si>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</si>
  <si>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</si>
  <si>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</si>
  <si>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</si>
  <si>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</si>
  <si>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</si>
  <si>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</si>
  <si>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</si>
  <si>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</si>
  <si>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</si>
  <si>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</si>
  <si>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</si>
  <si>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</si>
  <si>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</si>
  <si>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</si>
  <si>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</si>
  <si>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</si>
  <si>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</si>
  <si>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</si>
  <si>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</si>
  <si>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</si>
  <si>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</si>
  <si>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</si>
  <si>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</si>
  <si>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</si>
  <si>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</si>
  <si>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</si>
  <si>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</si>
  <si>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</si>
  <si>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</si>
  <si>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</si>
  <si>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</si>
  <si>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</si>
  <si>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</si>
  <si>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</si>
  <si>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</si>
  <si>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</si>
  <si>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</si>
  <si>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</si>
  <si>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</si>
  <si>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</si>
  <si>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</si>
  <si>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</si>
  <si>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</si>
  <si>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</si>
  <si>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</si>
  <si>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</si>
  <si>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</si>
  <si>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</si>
  <si>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</si>
  <si>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</si>
  <si>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</si>
  <si>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</si>
  <si>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</si>
  <si>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</si>
  <si>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</si>
  <si>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</si>
  <si>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</si>
  <si>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</si>
  <si>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</si>
  <si>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</si>
  <si>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</si>
  <si>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</si>
  <si>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</si>
  <si>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</si>
  <si>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</si>
  <si>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</si>
  <si>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</si>
  <si>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</si>
  <si>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</si>
  <si>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</si>
  <si>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</si>
  <si>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</si>
  <si>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</si>
  <si>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</si>
  <si>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</si>
  <si>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</si>
  <si>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</si>
  <si>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</si>
  <si>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</si>
  <si>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</si>
  <si>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</si>
  <si>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</si>
  <si>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</si>
  <si>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</si>
  <si>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</si>
  <si>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</si>
  <si>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</si>
  <si>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</si>
  <si>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</si>
  <si>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</si>
  <si>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</si>
  <si>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</si>
  <si>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</si>
  <si>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</si>
  <si>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</si>
  <si>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</si>
  <si>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</si>
  <si>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</si>
  <si>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</si>
  <si>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</si>
  <si>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</si>
  <si>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</si>
  <si>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</si>
  <si>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</si>
  <si>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</si>
  <si>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</si>
  <si>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</si>
  <si>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</si>
  <si>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</si>
  <si>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</si>
  <si>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</si>
  <si>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</si>
  <si>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</si>
  <si>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</si>
  <si>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</si>
  <si>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</si>
  <si>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</si>
  <si>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</si>
  <si>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</si>
  <si>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</si>
  <si>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</si>
  <si>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</si>
  <si>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</si>
  <si>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</si>
  <si>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</si>
  <si>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</si>
  <si>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</si>
  <si>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</si>
  <si>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</si>
  <si>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</si>
  <si>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</si>
  <si>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</si>
  <si>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</si>
  <si>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</si>
  <si>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</si>
  <si>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</si>
  <si>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</si>
  <si>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</si>
  <si>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</si>
  <si>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</si>
  <si>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</si>
  <si>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</si>
  <si>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</si>
  <si>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</si>
  <si>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</si>
  <si>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</si>
  <si>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</si>
  <si>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</si>
  <si>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</si>
  <si>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</si>
  <si>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</si>
  <si>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</si>
  <si>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</si>
  <si>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</si>
  <si>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</si>
  <si>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</si>
  <si>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</si>
  <si>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</si>
  <si>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</si>
  <si>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</si>
  <si>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</si>
  <si>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</si>
  <si>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</si>
  <si>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</si>
  <si>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</si>
  <si>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</si>
  <si>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</si>
  <si>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</si>
  <si>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</si>
  <si>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</si>
  <si>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</si>
  <si>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</si>
  <si>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</si>
  <si>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</si>
  <si>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</si>
  <si>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</si>
  <si>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</si>
  <si>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</si>
  <si>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</si>
  <si>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</si>
  <si>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</si>
  <si>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</si>
  <si>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</si>
  <si>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</si>
  <si>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</si>
  <si>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</si>
  <si>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</si>
  <si>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</si>
  <si>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</si>
  <si>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</si>
  <si>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</si>
  <si>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</si>
  <si>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</si>
  <si>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</si>
  <si>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</si>
  <si>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</si>
  <si>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</si>
  <si>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</si>
  <si>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</si>
  <si>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</si>
  <si>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</si>
  <si>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</si>
  <si>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</si>
  <si>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</si>
  <si>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</si>
  <si>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</si>
  <si>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</si>
  <si>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</si>
  <si>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</si>
  <si>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</si>
  <si>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</si>
  <si>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</si>
  <si>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</si>
  <si>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</si>
  <si>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</si>
  <si>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</si>
  <si>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</si>
  <si>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</si>
  <si>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</si>
  <si>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</si>
  <si>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</si>
  <si>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</si>
  <si>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</si>
  <si>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</si>
  <si>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</si>
  <si>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</si>
  <si>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</si>
  <si>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</si>
  <si>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</si>
  <si>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</si>
  <si>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</si>
  <si>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</si>
  <si>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</si>
  <si>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</si>
  <si>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</si>
  <si>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</si>
  <si>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</si>
  <si>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</si>
  <si>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</si>
  <si>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</si>
  <si>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</si>
  <si>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</si>
  <si>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</si>
  <si>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</si>
  <si>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</si>
  <si>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</si>
  <si>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</si>
  <si>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</si>
  <si>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</si>
  <si>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</si>
  <si>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</si>
  <si>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</si>
  <si>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</si>
  <si>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</si>
  <si>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</si>
  <si>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</si>
  <si>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</si>
  <si>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</si>
  <si>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</si>
  <si>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</si>
  <si>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</si>
  <si>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</si>
  <si>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</si>
  <si>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</si>
  <si>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</si>
  <si>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</si>
  <si>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</si>
  <si>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</si>
  <si>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</si>
  <si>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</si>
  <si>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</si>
  <si>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</si>
  <si>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</si>
  <si>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</si>
  <si>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</si>
  <si>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</si>
  <si>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</si>
  <si>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</si>
  <si>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</si>
  <si>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</si>
  <si>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</si>
  <si>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</si>
  <si>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</si>
  <si>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</si>
  <si>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</si>
  <si>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</si>
  <si>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</si>
  <si>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</si>
  <si>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</si>
  <si>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</si>
  <si>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</si>
  <si>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</si>
  <si>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</si>
  <si>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</si>
  <si>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</si>
  <si>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</si>
  <si>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</si>
  <si>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</si>
  <si>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</si>
  <si>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</si>
  <si>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</si>
  <si>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</si>
  <si>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</si>
  <si>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</si>
  <si>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</si>
  <si>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</si>
  <si>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</si>
  <si>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</si>
  <si>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</si>
  <si>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</si>
  <si>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</si>
  <si>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</si>
  <si>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</si>
  <si>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</si>
  <si>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</si>
  <si>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</si>
  <si>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</si>
  <si>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</si>
  <si>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</si>
  <si>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</si>
  <si>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</si>
  <si>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</si>
  <si>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</si>
  <si>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</si>
  <si>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</si>
  <si>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</si>
  <si>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</si>
  <si>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</si>
  <si>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</si>
  <si>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</si>
  <si>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</si>
  <si>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</si>
  <si>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</si>
  <si>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</si>
  <si>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</si>
  <si>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</si>
  <si>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</si>
  <si>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</si>
  <si>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</si>
  <si>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</si>
  <si>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</si>
  <si>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</si>
  <si>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</si>
  <si>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</si>
  <si>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</si>
  <si>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</si>
  <si>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</si>
  <si>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</si>
  <si>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</si>
  <si>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</si>
  <si>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</si>
  <si>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</si>
  <si>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</si>
  <si>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</si>
  <si>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</si>
  <si>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</si>
  <si>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</si>
  <si>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</si>
  <si>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</si>
  <si>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</si>
  <si>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</si>
  <si>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</si>
  <si>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</si>
  <si>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</si>
  <si>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</si>
  <si>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</si>
  <si>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</si>
  <si>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</si>
  <si>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</si>
  <si>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</si>
  <si>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</si>
  <si>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</si>
  <si>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</si>
  <si>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</si>
  <si>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</si>
  <si>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</si>
  <si>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</si>
  <si>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</si>
  <si>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</si>
  <si>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</si>
  <si>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</si>
  <si>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</si>
  <si>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</si>
  <si>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</si>
  <si>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</si>
  <si>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</si>
  <si>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</si>
  <si>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</si>
  <si>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</si>
  <si>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</si>
  <si>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</si>
  <si>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</si>
  <si>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</si>
  <si>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</si>
  <si>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</si>
  <si>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</si>
  <si>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</si>
  <si>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</si>
  <si>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</si>
  <si>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</si>
  <si>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</si>
  <si>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</si>
  <si>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</si>
  <si>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</si>
  <si>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</si>
  <si>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</si>
  <si>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</si>
  <si>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</si>
  <si>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</si>
  <si>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</si>
  <si>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</si>
  <si>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</si>
  <si>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</si>
  <si>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</si>
  <si>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</si>
  <si>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</si>
  <si>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</si>
  <si>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</si>
  <si>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</si>
  <si>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</si>
  <si>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</si>
  <si>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</si>
  <si>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</si>
  <si>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</si>
  <si>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</si>
  <si>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</si>
  <si>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</si>
  <si>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</si>
  <si>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</si>
  <si>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</si>
  <si>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</si>
  <si>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</si>
  <si>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</si>
  <si>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</si>
  <si>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</si>
  <si>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</si>
  <si>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</si>
  <si>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</si>
  <si>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</si>
  <si>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</si>
  <si>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</si>
  <si>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</si>
  <si>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</si>
  <si>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</si>
  <si>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</si>
  <si>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</si>
  <si>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</si>
  <si>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</si>
  <si>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</si>
  <si>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</si>
  <si>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</si>
  <si>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</si>
  <si>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</si>
  <si>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</si>
  <si>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</si>
  <si>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</si>
  <si>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</si>
  <si>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</si>
  <si>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</si>
  <si>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</si>
  <si>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</si>
  <si>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</si>
  <si>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</si>
  <si>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</si>
  <si>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</si>
  <si>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</si>
  <si>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</si>
  <si>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</si>
  <si>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</si>
  <si>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</si>
  <si>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</si>
  <si>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</si>
  <si>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</si>
  <si>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</si>
  <si>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</si>
  <si>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</si>
  <si>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</si>
  <si>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</si>
  <si>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</si>
  <si>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</si>
  <si>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</si>
  <si>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</si>
  <si>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</si>
  <si>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</si>
  <si>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</si>
  <si>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</si>
  <si>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</si>
  <si>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</si>
  <si>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</si>
  <si>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</si>
  <si>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</si>
  <si>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</si>
  <si>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</si>
  <si>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</si>
  <si>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</si>
  <si>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</si>
  <si>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</si>
  <si>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</si>
  <si>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</si>
  <si>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</si>
  <si>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</si>
  <si>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</si>
  <si>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</si>
  <si>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</si>
  <si>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</si>
  <si>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</si>
  <si>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</si>
  <si>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</si>
  <si>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</si>
  <si>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</si>
  <si>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</si>
  <si>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</si>
  <si>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</si>
  <si>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</si>
  <si>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</si>
  <si>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</si>
  <si>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</si>
  <si>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</si>
  <si>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</si>
  <si>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</si>
  <si>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</si>
  <si>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</si>
  <si>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</si>
  <si>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</si>
  <si>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</si>
  <si>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</si>
  <si>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</si>
  <si>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</si>
  <si>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</si>
  <si>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</si>
  <si>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</si>
  <si>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</si>
  <si>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</si>
  <si>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</si>
  <si>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</si>
  <si>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</si>
  <si>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</si>
  <si>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</si>
  <si>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</si>
  <si>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</si>
  <si>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</si>
  <si>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</si>
  <si>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</si>
  <si>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</si>
  <si>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</si>
  <si>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</si>
  <si>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</si>
  <si>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</si>
  <si>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</si>
  <si>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</si>
  <si>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</si>
  <si>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</si>
  <si>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</si>
  <si>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</si>
  <si>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</si>
  <si>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</si>
  <si>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</si>
  <si>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</si>
  <si>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</si>
  <si>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</si>
  <si>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</si>
  <si>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</si>
  <si>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</si>
  <si>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</si>
  <si>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</si>
  <si>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</si>
  <si>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</si>
  <si>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</si>
  <si>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</si>
  <si>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</si>
  <si>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</si>
  <si>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</si>
  <si>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</si>
  <si>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</si>
  <si>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</si>
  <si>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</si>
  <si>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</si>
  <si>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</si>
  <si>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</si>
  <si>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</si>
  <si>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</si>
  <si>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</si>
  <si>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</si>
  <si>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</si>
  <si>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</si>
  <si>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</si>
  <si>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</si>
  <si>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</si>
  <si>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</si>
  <si>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</si>
  <si>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</si>
  <si>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</si>
  <si>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</si>
  <si>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</si>
  <si>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</si>
  <si>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</si>
  <si>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</si>
  <si>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</si>
  <si>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</si>
  <si>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</si>
  <si>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</si>
  <si>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</si>
  <si>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</si>
  <si>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</si>
  <si>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</si>
  <si>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</si>
  <si>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</si>
  <si>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</si>
  <si>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</si>
  <si>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</si>
  <si>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</si>
  <si>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</si>
  <si>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</si>
  <si>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</si>
  <si>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</si>
  <si>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</si>
  <si>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</si>
  <si>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</si>
  <si>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</si>
  <si>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</si>
  <si>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</si>
  <si>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</si>
  <si>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</si>
  <si>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</si>
  <si>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</si>
  <si>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</si>
  <si>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</si>
  <si>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</si>
  <si>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</si>
  <si>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</si>
  <si>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</si>
  <si>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</si>
  <si>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</si>
  <si>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</si>
  <si>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</si>
  <si>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</si>
  <si>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</si>
  <si>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</si>
  <si>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</si>
  <si>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</si>
  <si>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</si>
  <si>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</si>
  <si>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</si>
  <si>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</si>
  <si>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</si>
  <si>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</si>
  <si>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</si>
  <si>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</si>
  <si>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</si>
  <si>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</si>
  <si>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</si>
  <si>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</si>
  <si>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</si>
  <si>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</si>
  <si>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</si>
  <si>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</si>
  <si>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</si>
  <si>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</si>
  <si>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</si>
  <si>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</si>
  <si>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</si>
  <si>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</si>
  <si>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</si>
  <si>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</si>
  <si>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</si>
  <si>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</si>
  <si>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</si>
  <si>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</si>
  <si>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</si>
  <si>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</si>
  <si>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</si>
  <si>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</si>
  <si>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</si>
  <si>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</si>
  <si>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</si>
  <si>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</si>
  <si>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</si>
  <si>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</si>
  <si>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</si>
  <si>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</si>
  <si>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</si>
  <si>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</si>
  <si>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</si>
  <si>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</si>
  <si>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</si>
  <si>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</si>
  <si>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</si>
  <si>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</si>
  <si>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</si>
  <si>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</si>
  <si>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</si>
  <si>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</si>
  <si>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</si>
  <si>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</si>
  <si>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</si>
  <si>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</si>
  <si>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</si>
  <si>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</si>
  <si>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</si>
  <si>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</si>
  <si>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</si>
  <si>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</si>
  <si>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</si>
  <si>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</si>
  <si>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</si>
  <si>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</si>
  <si>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</si>
  <si>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</si>
  <si>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</si>
  <si>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</si>
  <si>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</si>
  <si>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</si>
  <si>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</si>
  <si>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</si>
  <si>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</si>
  <si>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</si>
  <si>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</si>
  <si>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</si>
  <si>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</si>
  <si>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</si>
  <si>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</si>
  <si>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</si>
  <si>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</si>
  <si>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</si>
  <si>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</si>
  <si>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</si>
  <si>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</si>
  <si>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</si>
  <si>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</si>
  <si>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</si>
  <si>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</si>
  <si>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</si>
  <si>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</si>
  <si>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</si>
  <si>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</si>
  <si>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</si>
  <si>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</si>
  <si>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</si>
  <si>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</si>
  <si>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</si>
  <si>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</si>
  <si>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</si>
  <si>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</si>
  <si>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</si>
  <si>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</si>
  <si>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</si>
  <si>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</si>
  <si>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</si>
  <si>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</si>
  <si>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</si>
  <si>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</si>
  <si>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</si>
  <si>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</si>
  <si>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</si>
  <si>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</si>
  <si>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</si>
  <si>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</si>
  <si>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</si>
  <si>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</si>
  <si>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</si>
  <si>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</si>
  <si>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</si>
  <si>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</si>
  <si>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</si>
  <si>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</si>
  <si>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</si>
  <si>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</si>
  <si>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</si>
  <si>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</si>
  <si>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</si>
  <si>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</si>
  <si>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</si>
  <si>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</si>
  <si>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</si>
  <si>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</si>
  <si>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</si>
  <si>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</si>
  <si>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</si>
  <si>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</si>
  <si>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</si>
  <si>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</si>
  <si>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</si>
  <si>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</si>
  <si>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</si>
  <si>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</si>
  <si>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</si>
  <si>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</si>
  <si>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</si>
  <si>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</si>
  <si>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</si>
  <si>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</si>
  <si>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</si>
  <si>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</si>
  <si>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</si>
  <si>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</si>
  <si>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</si>
  <si>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</si>
  <si>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</si>
  <si>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</si>
  <si>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</si>
  <si>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</si>
  <si>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</si>
  <si>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</si>
  <si>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</si>
  <si>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</si>
  <si>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</si>
  <si>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</si>
  <si>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</si>
  <si>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</si>
  <si>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</si>
  <si>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</si>
  <si>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</si>
  <si>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</si>
  <si>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</si>
  <si>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</si>
  <si>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</si>
  <si>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</si>
  <si>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</si>
  <si>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</si>
  <si>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</si>
  <si>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</si>
  <si>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</si>
  <si>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</si>
  <si>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</si>
  <si>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</si>
  <si>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</si>
  <si>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</si>
  <si>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</si>
  <si>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</si>
  <si>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</si>
  <si>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</si>
  <si>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</si>
  <si>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</si>
  <si>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</si>
  <si>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</si>
  <si>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</si>
  <si>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</si>
  <si>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</si>
  <si>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</si>
  <si>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</si>
  <si>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</si>
  <si>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</si>
  <si>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</si>
  <si>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</si>
  <si>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</si>
  <si>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</si>
  <si>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</si>
  <si>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</si>
  <si>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</si>
  <si>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</si>
  <si>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</si>
  <si>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</si>
  <si>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</si>
  <si>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</si>
  <si>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</si>
  <si>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</si>
  <si>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</si>
  <si>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</si>
  <si>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</si>
  <si>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</si>
  <si>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</si>
  <si>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</si>
  <si>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</si>
  <si>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</si>
  <si>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</si>
  <si>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</si>
  <si>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</si>
  <si>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</si>
  <si>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</si>
  <si>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</si>
  <si>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</si>
  <si>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</si>
  <si>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</si>
  <si>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</si>
  <si>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</si>
  <si>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</si>
  <si>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</si>
  <si>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</si>
  <si>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</si>
  <si>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</si>
  <si>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</si>
  <si>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</si>
  <si>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</si>
  <si>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</si>
  <si>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</si>
  <si>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</si>
  <si>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</si>
  <si>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</si>
  <si>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</si>
  <si>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</si>
  <si>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</si>
  <si>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</si>
  <si>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</si>
  <si>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</si>
  <si>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</si>
  <si>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</si>
  <si>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</si>
  <si>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</si>
  <si>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</si>
  <si>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</si>
  <si>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</si>
  <si>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</si>
  <si>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</si>
  <si>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</si>
  <si>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</si>
  <si>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</si>
  <si>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</si>
  <si>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</si>
  <si>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</si>
  <si>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</si>
  <si>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</si>
  <si>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</si>
  <si>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</si>
  <si>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</si>
  <si>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</si>
  <si>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</si>
  <si>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</si>
  <si>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</si>
  <si>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</si>
  <si>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</si>
  <si>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</si>
  <si>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</si>
  <si>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</si>
  <si>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</si>
  <si>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</si>
  <si>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</si>
  <si>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</si>
  <si>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</si>
  <si>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</si>
  <si>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</si>
  <si>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</si>
  <si>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</si>
  <si>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</si>
  <si>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</si>
  <si>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</si>
  <si>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</si>
  <si>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</si>
  <si>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</si>
  <si>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</si>
  <si>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</si>
  <si>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</si>
  <si>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</si>
  <si>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</si>
  <si>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</si>
  <si>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</si>
  <si>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</si>
  <si>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</si>
  <si>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</si>
  <si>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</si>
  <si>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</si>
  <si>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</si>
  <si>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</si>
  <si>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</si>
  <si>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</si>
  <si>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</si>
  <si>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</si>
  <si>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</si>
  <si>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</si>
  <si>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</si>
  <si>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</si>
  <si>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</si>
  <si>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</si>
  <si>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</si>
  <si>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</si>
  <si>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</si>
  <si>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</si>
  <si>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</si>
  <si>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</si>
  <si>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</si>
  <si>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</si>
  <si>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</si>
  <si>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</si>
  <si>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</si>
  <si>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</si>
  <si>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</si>
  <si>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</si>
  <si>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</si>
  <si>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</si>
  <si>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</si>
  <si>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</si>
  <si>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</si>
  <si>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</si>
  <si>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</si>
  <si>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</si>
  <si>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</si>
  <si>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</si>
  <si>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</si>
  <si>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</si>
  <si>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</si>
  <si>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</si>
  <si>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</si>
  <si>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</si>
  <si>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</si>
  <si>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</si>
  <si>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</si>
  <si>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</si>
  <si>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</si>
  <si>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</si>
  <si>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</si>
  <si>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</si>
  <si>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</si>
  <si>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</si>
  <si>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</si>
  <si>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</si>
  <si>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</si>
  <si>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</si>
  <si>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</si>
  <si>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</si>
  <si>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</si>
  <si>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</si>
  <si>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</si>
  <si>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</si>
  <si>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</si>
  <si>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</si>
  <si>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</si>
  <si>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</si>
  <si>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</si>
  <si>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</si>
  <si>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</si>
  <si>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</si>
  <si>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</si>
  <si>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</si>
  <si>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</si>
  <si>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</si>
  <si>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</si>
  <si>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</si>
  <si>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</si>
  <si>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</si>
  <si>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</si>
  <si>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</si>
  <si>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</si>
  <si>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</si>
  <si>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</si>
  <si>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</si>
  <si>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</si>
  <si>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</si>
  <si>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</si>
  <si>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</si>
  <si>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</si>
  <si>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</si>
  <si>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</si>
  <si>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</si>
  <si>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</si>
  <si>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</si>
  <si>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</si>
  <si>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</si>
  <si>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</si>
  <si>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</si>
  <si>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</si>
  <si>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</si>
  <si>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</si>
  <si>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</si>
  <si>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</si>
  <si>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</si>
  <si>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</si>
  <si>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</si>
  <si>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</si>
  <si>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</si>
  <si>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</si>
  <si>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</si>
  <si>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</si>
  <si>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</si>
  <si>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</si>
  <si>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</si>
  <si>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</si>
  <si>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</si>
  <si>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</si>
  <si>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</si>
  <si>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</si>
  <si>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</si>
  <si>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</si>
  <si>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</si>
  <si>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</si>
  <si>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</si>
  <si>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</si>
  <si>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</si>
  <si>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</si>
  <si>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</si>
  <si>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</si>
  <si>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</si>
  <si>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</si>
  <si>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</si>
  <si>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</si>
  <si>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</si>
  <si>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</si>
  <si>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</si>
  <si>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</si>
  <si>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</si>
  <si>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</si>
  <si>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</si>
  <si>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</si>
  <si>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</si>
  <si>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</si>
  <si>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</si>
  <si>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</si>
  <si>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</si>
  <si>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</si>
  <si>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</si>
  <si>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</si>
  <si>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</si>
  <si>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</si>
  <si>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</si>
  <si>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</si>
  <si>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</si>
  <si>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</si>
  <si>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</si>
  <si>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</si>
  <si>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</si>
  <si>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</si>
  <si>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</si>
  <si>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</si>
  <si>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</si>
  <si>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</si>
  <si>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</si>
  <si>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</si>
  <si>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</si>
  <si>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</si>
  <si>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</si>
  <si>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</si>
  <si>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</si>
  <si>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</si>
  <si>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</si>
  <si>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</si>
  <si>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</si>
  <si>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</si>
  <si>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</si>
  <si>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</si>
  <si>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</si>
  <si>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</si>
  <si>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</si>
  <si>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</si>
  <si>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</si>
  <si>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</si>
  <si>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</si>
  <si>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</si>
  <si>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</si>
  <si>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</si>
  <si>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</si>
  <si>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</si>
  <si>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</si>
  <si>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</si>
  <si>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</si>
  <si>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</si>
  <si>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</si>
  <si>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</si>
  <si>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</si>
  <si>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</si>
  <si>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</si>
  <si>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</si>
  <si>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</si>
  <si>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</si>
  <si>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</si>
  <si>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</si>
  <si>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</si>
  <si>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</si>
  <si>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</si>
  <si>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</si>
  <si>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</si>
  <si>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</si>
  <si>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</si>
  <si>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</si>
  <si>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</si>
  <si>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</si>
  <si>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</si>
  <si>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</si>
  <si>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</si>
  <si>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</si>
  <si>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</si>
  <si>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</si>
  <si>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</si>
  <si>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</si>
  <si>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</si>
  <si>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</si>
  <si>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</si>
  <si>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</si>
  <si>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</si>
  <si>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</si>
  <si>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</si>
  <si>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</si>
  <si>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</si>
  <si>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</si>
  <si>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</si>
  <si>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</si>
  <si>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</si>
  <si>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</si>
  <si>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</si>
  <si>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</si>
  <si>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</si>
  <si>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</si>
  <si>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</si>
  <si>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</si>
  <si>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</si>
  <si>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</si>
  <si>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</si>
  <si>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</si>
  <si>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</si>
  <si>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</si>
  <si>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</si>
  <si>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</si>
  <si>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</si>
  <si>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</si>
  <si>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</si>
  <si>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</si>
  <si>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</si>
  <si>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</si>
  <si>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</si>
  <si>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</si>
  <si>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</si>
  <si>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</si>
  <si>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</si>
  <si>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</si>
  <si>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</si>
  <si>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</si>
  <si>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</si>
  <si>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</si>
  <si>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</si>
  <si>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</si>
  <si>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</si>
  <si>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</si>
  <si>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</si>
  <si>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</si>
  <si>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</si>
  <si>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</si>
  <si>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</si>
  <si>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</si>
  <si>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</si>
  <si>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</si>
  <si>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</si>
  <si>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</si>
  <si>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</si>
  <si>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</si>
  <si>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</si>
  <si>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</si>
  <si>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</si>
  <si>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</si>
  <si>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</si>
  <si>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</si>
  <si>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</si>
  <si>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</si>
  <si>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</si>
  <si>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</si>
  <si>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</si>
  <si>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</si>
  <si>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</si>
  <si>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</si>
  <si>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</si>
  <si>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</si>
  <si>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</si>
  <si>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</si>
  <si>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</si>
  <si>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</si>
  <si>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</si>
  <si>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</si>
  <si>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</si>
  <si>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</si>
  <si>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</si>
  <si>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</si>
  <si>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</si>
  <si>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</si>
  <si>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</si>
  <si>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</si>
  <si>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</si>
  <si>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</si>
  <si>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</si>
  <si>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</si>
  <si>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</si>
  <si>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</si>
  <si>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</si>
  <si>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</si>
  <si>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</si>
  <si>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</si>
  <si>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</si>
  <si>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</si>
  <si>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</si>
  <si>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</si>
  <si>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</si>
  <si>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</si>
  <si>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</si>
  <si>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</si>
  <si>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</si>
  <si>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</si>
  <si>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</si>
  <si>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</si>
  <si>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</si>
  <si>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</si>
  <si>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</si>
  <si>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</si>
  <si>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</si>
  <si>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</si>
  <si>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</si>
  <si>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</si>
  <si>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</si>
  <si>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</si>
  <si>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</si>
  <si>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</si>
  <si>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</si>
  <si>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</si>
  <si>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</si>
  <si>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</si>
  <si>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</si>
  <si>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</si>
  <si>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</si>
  <si>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</si>
  <si>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</si>
  <si>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</si>
  <si>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</si>
  <si>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</si>
  <si>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</si>
  <si>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</si>
  <si>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</si>
  <si>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</si>
  <si>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</si>
  <si>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</si>
  <si>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</si>
  <si>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</si>
  <si>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</si>
  <si>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</si>
  <si>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</si>
  <si>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</si>
  <si>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</si>
  <si>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</si>
  <si>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</si>
  <si>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</si>
  <si>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</si>
  <si>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</si>
  <si>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</si>
  <si>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</si>
  <si>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</si>
  <si>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</si>
  <si>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</si>
  <si>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</si>
  <si>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</si>
  <si>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</si>
  <si>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</si>
  <si>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</si>
  <si>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</si>
  <si>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</si>
  <si>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</si>
  <si>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</si>
  <si>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</si>
  <si>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</si>
  <si>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</si>
  <si>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</si>
  <si>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</si>
  <si>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</si>
  <si>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</si>
  <si>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</si>
  <si>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</si>
  <si>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</si>
  <si>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</si>
  <si>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</si>
  <si>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</si>
  <si>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</si>
  <si>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</si>
  <si>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</si>
  <si>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</si>
  <si>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</si>
  <si>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</si>
  <si>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</si>
  <si>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</si>
  <si>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</si>
  <si>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</si>
  <si>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</si>
  <si>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</si>
  <si>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</si>
  <si>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</si>
  <si>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</si>
  <si>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</si>
  <si>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</si>
  <si>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</si>
  <si>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</si>
  <si>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</si>
  <si>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</si>
  <si>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</si>
  <si>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</si>
  <si>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</si>
  <si>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</si>
  <si>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</si>
  <si>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</si>
  <si>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</si>
  <si>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</si>
  <si>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</si>
  <si>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</si>
  <si>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</si>
  <si>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</si>
  <si>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</si>
  <si>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</si>
  <si>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</si>
  <si>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</si>
  <si>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</si>
  <si>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</si>
  <si>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</si>
  <si>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</si>
  <si>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</si>
  <si>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</si>
  <si>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</si>
  <si>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</si>
  <si>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</si>
  <si>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</si>
  <si>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</si>
  <si>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</si>
  <si>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</si>
  <si>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</si>
  <si>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</si>
  <si>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</si>
  <si>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</si>
  <si>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</si>
  <si>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</si>
  <si>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</si>
  <si>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</si>
  <si>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</si>
  <si>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</si>
  <si>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</si>
  <si>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</si>
  <si>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</si>
  <si>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</si>
  <si>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</si>
  <si>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</si>
  <si>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</si>
  <si>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</si>
  <si>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</si>
  <si>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</si>
  <si>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</si>
  <si>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</si>
  <si>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</si>
  <si>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</si>
  <si>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</si>
  <si>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</si>
  <si>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</si>
  <si>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</si>
  <si>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</si>
  <si>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</si>
  <si>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</si>
  <si>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</si>
  <si>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</si>
  <si>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</si>
  <si>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</si>
  <si>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</si>
  <si>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</si>
  <si>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</si>
  <si>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</si>
  <si>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</si>
  <si>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</si>
  <si>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</si>
  <si>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</si>
  <si>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</si>
  <si>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</si>
  <si>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</si>
  <si>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</si>
  <si>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</si>
  <si>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</si>
  <si>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</si>
  <si>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</si>
  <si>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</si>
  <si>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</si>
  <si>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</si>
  <si>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</si>
  <si>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</si>
  <si>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</si>
  <si>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</si>
  <si>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</si>
  <si>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</si>
  <si>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</si>
  <si>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</si>
  <si>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</si>
  <si>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</si>
  <si>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</si>
  <si>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</si>
  <si>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</si>
  <si>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</si>
  <si>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</si>
  <si>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</si>
  <si>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</si>
  <si>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</si>
  <si>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</si>
  <si>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</si>
  <si>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</si>
  <si>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</si>
  <si>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</si>
  <si>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</si>
  <si>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</si>
  <si>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</si>
  <si>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</si>
  <si>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</si>
  <si>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</si>
  <si>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</si>
  <si>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</si>
  <si>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</si>
  <si>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</si>
  <si>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</si>
  <si>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</si>
  <si>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</si>
  <si>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</si>
  <si>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</si>
  <si>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</si>
  <si>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</si>
  <si>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</si>
  <si>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</si>
  <si>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</si>
  <si>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</si>
  <si>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</si>
  <si>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</si>
  <si>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</si>
  <si>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</si>
  <si>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</si>
  <si>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</si>
  <si>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</si>
  <si>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</si>
  <si>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</si>
  <si>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</si>
  <si>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</si>
  <si>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</si>
  <si>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</si>
  <si>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</si>
  <si>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</si>
  <si>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</si>
  <si>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</si>
  <si>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</si>
  <si>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</si>
  <si>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</si>
  <si>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</si>
  <si>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</si>
  <si>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</si>
  <si>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</si>
  <si>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</si>
  <si>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</si>
  <si>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</si>
  <si>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</si>
  <si>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</si>
  <si>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</si>
  <si>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</si>
  <si>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</si>
  <si>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</si>
  <si>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</si>
  <si>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</si>
  <si>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</si>
  <si>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</si>
  <si>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</si>
  <si>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</si>
  <si>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</si>
  <si>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</si>
  <si>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</si>
  <si>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</si>
  <si>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</si>
  <si>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</si>
  <si>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</si>
  <si>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</si>
  <si>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</si>
  <si>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</si>
  <si>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</si>
  <si>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</si>
  <si>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</si>
  <si>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</si>
  <si>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</si>
  <si>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</si>
  <si>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</si>
  <si>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</si>
  <si>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</si>
  <si>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</si>
  <si>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</si>
  <si>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</si>
  <si>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</si>
  <si>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</si>
  <si>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</si>
  <si>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</si>
  <si>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</si>
  <si>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</si>
  <si>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</si>
  <si>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</si>
  <si>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</si>
  <si>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</si>
  <si>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</si>
  <si>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</si>
  <si>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</si>
  <si>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</si>
  <si>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</si>
  <si>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</si>
  <si>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</si>
  <si>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</si>
  <si>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</si>
  <si>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</si>
  <si>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</si>
  <si>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</si>
  <si>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</si>
  <si>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</si>
  <si>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</si>
  <si>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</si>
  <si>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</si>
  <si>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</si>
  <si>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</si>
  <si>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</si>
  <si>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</si>
  <si>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</si>
  <si>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</si>
  <si>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</si>
  <si>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</si>
  <si>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</si>
  <si>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</si>
  <si>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</si>
  <si>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</si>
  <si>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</si>
  <si>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</si>
  <si>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</si>
  <si>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</si>
  <si>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</si>
  <si>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</si>
  <si>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</si>
  <si>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</si>
  <si>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</si>
  <si>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</si>
  <si>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</si>
  <si>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</si>
  <si>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</si>
  <si>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</si>
  <si>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</si>
  <si>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</si>
  <si>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</si>
  <si>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</si>
  <si>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</si>
  <si>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</si>
  <si>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</si>
  <si>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</si>
  <si>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</si>
  <si>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</si>
  <si>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</si>
  <si>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</si>
  <si>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</si>
  <si>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</si>
  <si>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</si>
  <si>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</si>
  <si>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</si>
  <si>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</si>
  <si>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</si>
  <si>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</si>
  <si>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</si>
  <si>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</si>
  <si>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</si>
  <si>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</si>
  <si>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</si>
  <si>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</si>
  <si>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</si>
  <si>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</si>
  <si>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</si>
  <si>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</si>
  <si>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</si>
  <si>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</si>
  <si>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</si>
  <si>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</si>
  <si>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</si>
  <si>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</si>
  <si>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</si>
  <si>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</si>
  <si>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</si>
  <si>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</si>
  <si>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</si>
  <si>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</si>
  <si>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</si>
  <si>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</si>
  <si>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</si>
  <si>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</si>
  <si>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</si>
  <si>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</si>
  <si>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</si>
  <si>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</si>
  <si>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</si>
  <si>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</si>
  <si>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</si>
  <si>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</si>
  <si>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</si>
  <si>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</si>
  <si>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</si>
  <si>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</si>
  <si>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</si>
  <si>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</si>
  <si>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</si>
  <si>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</si>
  <si>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</si>
  <si>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</si>
  <si>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</si>
  <si>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</si>
  <si>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</si>
  <si>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</si>
  <si>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</si>
  <si>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</si>
  <si>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</si>
  <si>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</si>
  <si>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</si>
  <si>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</si>
  <si>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</si>
  <si>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</si>
  <si>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</si>
  <si>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</si>
  <si>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</si>
  <si>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</si>
  <si>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</si>
  <si>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</si>
  <si>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</si>
  <si>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</si>
  <si>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</si>
  <si>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</si>
  <si>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</si>
  <si>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</si>
  <si>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</si>
  <si>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</si>
  <si>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</si>
  <si>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</si>
  <si>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</si>
  <si>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</si>
  <si>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</si>
  <si>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</si>
  <si>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</si>
  <si>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</si>
  <si>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</si>
  <si>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</si>
  <si>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</si>
  <si>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</si>
  <si>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</si>
  <si>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</si>
  <si>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</si>
  <si>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</si>
  <si>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</si>
  <si>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</si>
  <si>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</si>
  <si>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</si>
  <si>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</si>
  <si>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</si>
  <si>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</si>
  <si>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</si>
  <si>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</si>
  <si>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</si>
  <si>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</si>
  <si>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</si>
  <si>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</si>
  <si>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</si>
  <si>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</si>
  <si>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</si>
  <si>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</si>
  <si>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</si>
  <si>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</si>
  <si>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</si>
  <si>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</si>
  <si>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</si>
  <si>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</si>
  <si>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</si>
  <si>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</si>
  <si>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</si>
  <si>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</si>
  <si>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</si>
  <si>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</si>
  <si>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</si>
  <si>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</si>
  <si>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</si>
  <si>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</si>
  <si>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</si>
  <si>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</si>
  <si>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</si>
  <si>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</si>
  <si>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</si>
  <si>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</si>
  <si>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</si>
  <si>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</si>
  <si>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</si>
  <si>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</si>
  <si>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</si>
  <si>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</si>
  <si>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</si>
  <si>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</si>
  <si>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</si>
  <si>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</si>
  <si>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</si>
  <si>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</si>
  <si>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</si>
  <si>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</si>
  <si>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</si>
  <si>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</si>
  <si>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</si>
  <si>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</si>
  <si>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</si>
  <si>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</si>
  <si>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</si>
  <si>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</si>
  <si>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</si>
  <si>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</si>
  <si>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</si>
  <si>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</si>
  <si>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</si>
  <si>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</si>
  <si>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</si>
  <si>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</si>
  <si>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</si>
  <si>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</si>
  <si>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</si>
  <si>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</si>
  <si>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</si>
  <si>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</si>
  <si>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</si>
  <si>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</si>
  <si>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</si>
  <si>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</si>
  <si>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</si>
  <si>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</si>
  <si>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</si>
  <si>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</si>
  <si>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</si>
  <si>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</si>
  <si>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</si>
  <si>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</si>
  <si>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</si>
  <si>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</si>
  <si>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</si>
  <si>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</si>
  <si>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</si>
  <si>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</si>
  <si>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</si>
  <si>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</si>
  <si>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</si>
  <si>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</si>
  <si>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</si>
  <si>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</si>
  <si>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</si>
  <si>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</si>
  <si>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</si>
  <si>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</si>
  <si>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</si>
  <si>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</si>
  <si>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</si>
  <si>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</si>
  <si>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</si>
  <si>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</si>
  <si>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</si>
  <si>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</si>
  <si>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</si>
  <si>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</si>
  <si>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</si>
  <si>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</si>
  <si>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</si>
  <si>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</si>
  <si>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</si>
  <si>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</si>
  <si>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</si>
  <si>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</si>
  <si>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</si>
  <si>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</si>
  <si>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</si>
  <si>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</si>
  <si>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</si>
  <si>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</si>
  <si>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</si>
  <si>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</si>
  <si>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</si>
  <si>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</si>
  <si>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</si>
  <si>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</si>
  <si>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</si>
  <si>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</si>
  <si>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</si>
  <si>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</si>
  <si>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</si>
  <si>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</si>
  <si>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</si>
  <si>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</si>
  <si>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</si>
  <si>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</si>
  <si>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</si>
  <si>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</si>
  <si>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</si>
  <si>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</si>
  <si>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</si>
  <si>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</si>
  <si>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</si>
  <si>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</si>
  <si>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</si>
  <si>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</si>
  <si>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</si>
  <si>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</si>
  <si>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</si>
  <si>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</si>
  <si>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</si>
  <si>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</si>
  <si>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</si>
  <si>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</si>
  <si>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</si>
  <si>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</si>
  <si>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</si>
  <si>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</si>
  <si>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</si>
  <si>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</si>
  <si>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</si>
  <si>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</si>
  <si>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</si>
  <si>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</si>
  <si>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</si>
  <si>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</si>
  <si>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</si>
  <si>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</si>
  <si>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</si>
  <si>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</si>
  <si>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</si>
  <si>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</si>
  <si>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</si>
  <si>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</si>
  <si>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</si>
  <si>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</si>
  <si>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</si>
  <si>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</si>
  <si>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</si>
  <si>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</si>
  <si>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</si>
  <si>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</si>
  <si>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</si>
  <si>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</si>
  <si>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</si>
  <si>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</si>
  <si>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</si>
  <si>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</si>
  <si>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</si>
  <si>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</si>
  <si>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</si>
  <si>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</si>
  <si>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</si>
  <si>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</si>
  <si>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</si>
  <si>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</si>
  <si>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</si>
  <si>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</si>
  <si>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</si>
  <si>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</si>
  <si>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</si>
  <si>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</si>
  <si>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</si>
  <si>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</si>
  <si>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</si>
  <si>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</si>
  <si>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</si>
  <si>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</si>
  <si>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</si>
  <si>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</si>
  <si>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</si>
  <si>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</si>
  <si>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</si>
  <si>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</si>
  <si>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</si>
  <si>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</si>
  <si>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</si>
  <si>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</si>
  <si>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</si>
  <si>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</si>
  <si>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</si>
  <si>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</si>
  <si>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</si>
  <si>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</si>
  <si>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</si>
  <si>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</si>
  <si>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</si>
  <si>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</si>
  <si>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</si>
  <si>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</si>
  <si>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</si>
  <si>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</si>
  <si>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</si>
  <si>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</si>
  <si>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</si>
  <si>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</si>
  <si>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</si>
  <si>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</si>
  <si>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</si>
  <si>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</si>
  <si>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</si>
  <si>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</si>
  <si>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</si>
  <si>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</si>
  <si>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</si>
  <si>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</si>
  <si>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</si>
  <si>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</si>
  <si>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</si>
  <si>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</si>
  <si>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</si>
  <si>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</si>
  <si>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</si>
  <si>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</si>
  <si>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</si>
  <si>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</si>
  <si>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</si>
  <si>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</si>
  <si>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</si>
  <si>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</si>
  <si>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</si>
  <si>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</si>
  <si>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</si>
  <si>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</si>
  <si>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</si>
  <si>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</si>
  <si>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</si>
  <si>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</si>
  <si>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</si>
  <si>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</si>
  <si>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</si>
  <si>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</si>
  <si>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</si>
  <si>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</si>
  <si>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</si>
  <si>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</si>
  <si>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</si>
  <si>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</si>
  <si>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</si>
  <si>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</si>
  <si>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</si>
  <si>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</si>
  <si>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</si>
  <si>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</si>
  <si>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</si>
  <si>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</si>
  <si>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</si>
  <si>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</si>
  <si>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</si>
  <si>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</si>
  <si>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</si>
  <si>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</si>
  <si>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</si>
  <si>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</si>
  <si>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</si>
  <si>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</si>
  <si>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</si>
  <si>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</si>
  <si>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</si>
  <si>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</si>
  <si>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</si>
  <si>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</si>
  <si>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</si>
  <si>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</si>
  <si>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</si>
  <si>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</si>
  <si>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</si>
  <si>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</si>
  <si>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</si>
  <si>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</si>
  <si>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</si>
  <si>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</si>
  <si>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</si>
  <si>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</si>
  <si>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</si>
  <si>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</si>
  <si>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</si>
  <si>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</si>
  <si>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</si>
  <si>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</si>
  <si>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</si>
  <si>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</si>
  <si>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</si>
  <si>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</si>
  <si>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</si>
  <si>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</si>
  <si>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</si>
  <si>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</si>
  <si>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</si>
  <si>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</si>
  <si>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</si>
  <si>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</si>
  <si>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</si>
  <si>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</si>
  <si>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</si>
  <si>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</si>
  <si>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</si>
  <si>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</si>
  <si>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</si>
  <si>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</si>
  <si>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</si>
  <si>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</si>
  <si>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</si>
  <si>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</si>
  <si>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</si>
  <si>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</si>
  <si>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</si>
  <si>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</si>
  <si>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</si>
  <si>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</si>
  <si>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</si>
  <si>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</si>
  <si>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</si>
  <si>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</si>
  <si>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</si>
  <si>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</si>
  <si>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</si>
  <si>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</si>
  <si>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</si>
  <si>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</si>
  <si>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</si>
  <si>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</si>
  <si>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</si>
  <si>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</si>
  <si>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</si>
  <si>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</si>
  <si>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</si>
  <si>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</si>
  <si>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</si>
  <si>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</si>
  <si>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</si>
  <si>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</si>
  <si>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</si>
  <si>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</si>
  <si>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</si>
  <si>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</si>
  <si>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</si>
  <si>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</si>
  <si>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</si>
  <si>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</si>
  <si>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</si>
  <si>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</si>
  <si>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</si>
  <si>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</si>
  <si>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</si>
  <si>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</si>
  <si>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</si>
  <si>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</si>
  <si>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</si>
  <si>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</si>
  <si>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</si>
  <si>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</si>
  <si>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</si>
  <si>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</si>
  <si>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</si>
  <si>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</si>
  <si>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</si>
  <si>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</si>
  <si>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</si>
  <si>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</si>
  <si>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</si>
  <si>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</si>
  <si>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</si>
  <si>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</si>
  <si>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</si>
  <si>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</si>
  <si>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</si>
  <si>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</si>
  <si>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</si>
  <si>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</si>
  <si>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</si>
  <si>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</si>
  <si>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</si>
  <si>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</si>
  <si>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</si>
  <si>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</si>
  <si>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</si>
  <si>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</si>
  <si>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</si>
  <si>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</si>
  <si>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</si>
  <si>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</si>
  <si>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</si>
  <si>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</si>
  <si>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</si>
  <si>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</si>
  <si>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</si>
  <si>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</si>
  <si>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</si>
  <si>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</si>
  <si>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</si>
  <si>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</si>
  <si>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</si>
  <si>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</si>
  <si>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</si>
  <si>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</si>
  <si>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</si>
  <si>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</si>
  <si>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</si>
  <si>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</si>
  <si>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</si>
  <si>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</si>
  <si>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</si>
  <si>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</si>
  <si>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</si>
  <si>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</si>
  <si>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</si>
  <si>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</si>
  <si>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</si>
  <si>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</si>
  <si>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</si>
  <si>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</si>
  <si>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</si>
  <si>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</si>
  <si>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</si>
  <si>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</si>
  <si>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</si>
  <si>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</si>
  <si>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</si>
  <si>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</si>
  <si>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</si>
  <si>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</si>
  <si>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</si>
  <si>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</si>
  <si>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</si>
  <si>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</si>
  <si>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</si>
  <si>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</si>
  <si>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</si>
  <si>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</si>
  <si>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</si>
  <si>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</si>
  <si>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</si>
  <si>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</si>
  <si>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</si>
  <si>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</si>
  <si>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</si>
  <si>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</si>
  <si>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</si>
  <si>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</si>
  <si>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</si>
  <si>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</si>
  <si>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</si>
  <si>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</si>
  <si>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</si>
  <si>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</si>
  <si>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</si>
  <si>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</si>
  <si>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</si>
  <si>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</si>
  <si>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</si>
  <si>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</si>
  <si>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</si>
  <si>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</si>
  <si>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</si>
  <si>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</si>
  <si>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</si>
  <si>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</si>
  <si>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</si>
  <si>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</si>
  <si>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</si>
  <si>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</si>
  <si>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</si>
  <si>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</si>
  <si>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</si>
  <si>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</si>
  <si>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</si>
  <si>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</si>
  <si>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</si>
  <si>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</si>
  <si>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</si>
  <si>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</si>
  <si>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</si>
  <si>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</si>
  <si>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</si>
  <si>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</si>
  <si>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</si>
  <si>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</si>
  <si>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</si>
  <si>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</si>
  <si>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</si>
  <si>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</si>
  <si>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</si>
  <si>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</si>
  <si>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</si>
  <si>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</si>
  <si>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</si>
  <si>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</si>
  <si>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</si>
  <si>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</si>
  <si>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</si>
  <si>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</si>
  <si>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</si>
  <si>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</si>
  <si>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</si>
  <si>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</si>
  <si>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</si>
  <si>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</si>
  <si>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</si>
  <si>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</si>
  <si>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</si>
  <si>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</si>
  <si>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</si>
  <si>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</si>
  <si>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</si>
  <si>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</si>
  <si>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</si>
  <si>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</si>
  <si>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</si>
  <si>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</si>
  <si>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</si>
  <si>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</si>
  <si>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</si>
  <si>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</si>
  <si>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</si>
  <si>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</si>
  <si>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</si>
  <si>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</si>
  <si>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</si>
  <si>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</si>
  <si>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</si>
  <si>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</si>
  <si>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</si>
  <si>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</si>
  <si>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</si>
  <si>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</si>
  <si>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</si>
  <si>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</si>
  <si>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</si>
  <si>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</si>
  <si>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</si>
  <si>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</si>
  <si>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</si>
  <si>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</si>
  <si>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</si>
  <si>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</si>
  <si>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</si>
  <si>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</si>
  <si>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</si>
  <si>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</si>
  <si>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</si>
  <si>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</si>
  <si>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</si>
  <si>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</si>
  <si>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</si>
  <si>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</si>
  <si>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</si>
  <si>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</si>
  <si>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</si>
  <si>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</si>
  <si>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</si>
  <si>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</si>
  <si>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</si>
  <si>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</si>
  <si>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</si>
  <si>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</si>
  <si>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</si>
  <si>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</si>
  <si>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</si>
  <si>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</si>
  <si>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</si>
  <si>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</si>
  <si>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</si>
  <si>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</si>
  <si>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</si>
  <si>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</si>
  <si>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</si>
  <si>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</si>
  <si>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</si>
  <si>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</si>
  <si>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</si>
  <si>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</si>
  <si>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</si>
  <si>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</si>
  <si>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</si>
  <si>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</si>
  <si>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</si>
  <si>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</si>
  <si>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</si>
  <si>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</si>
  <si>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</si>
  <si>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</si>
  <si>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</si>
  <si>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</si>
  <si>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</si>
  <si>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</si>
  <si>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</si>
  <si>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</si>
  <si>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</si>
  <si>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</si>
  <si>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</si>
  <si>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</si>
  <si>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</si>
  <si>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</si>
  <si>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</si>
  <si>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</si>
  <si>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</si>
  <si>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</si>
  <si>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</si>
  <si>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</si>
  <si>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</si>
  <si>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</si>
  <si>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</si>
  <si>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</si>
  <si>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</si>
  <si>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</si>
  <si>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</si>
  <si>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</si>
  <si>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</si>
  <si>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</si>
  <si>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</si>
  <si>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</si>
  <si>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</si>
  <si>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</si>
  <si>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</si>
  <si>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</si>
  <si>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</si>
  <si>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</si>
  <si>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</si>
  <si>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</si>
  <si>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</si>
  <si>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</si>
  <si>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</si>
  <si>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</si>
  <si>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</si>
  <si>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</si>
  <si>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</si>
  <si>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</si>
  <si>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</si>
  <si>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</si>
  <si>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</si>
  <si>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</si>
  <si>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</si>
  <si>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</si>
  <si>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</si>
  <si>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</si>
  <si>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</si>
  <si>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</si>
  <si>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</si>
  <si>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</si>
  <si>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</si>
  <si>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</si>
  <si>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</si>
  <si>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</si>
  <si>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</si>
  <si>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</si>
  <si>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</si>
  <si>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</si>
  <si>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</si>
  <si>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</si>
  <si>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</si>
  <si>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</si>
  <si>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</si>
  <si>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</si>
  <si>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</si>
  <si>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</si>
  <si>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</si>
  <si>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</si>
  <si>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</si>
  <si>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</si>
  <si>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</si>
  <si>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</si>
  <si>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</si>
  <si>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</si>
  <si>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</si>
  <si>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</si>
  <si>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</si>
  <si>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</si>
  <si>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</si>
  <si>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</si>
  <si>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</si>
  <si>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</si>
  <si>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</si>
  <si>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</si>
  <si>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</si>
  <si>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</si>
  <si>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</si>
  <si>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</si>
  <si>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</si>
  <si>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</si>
  <si>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</si>
  <si>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</si>
  <si>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</si>
  <si>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</si>
  <si>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</si>
  <si>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</si>
  <si>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</si>
  <si>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</si>
  <si>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</si>
  <si>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</si>
  <si>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</si>
  <si>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</si>
  <si>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</si>
  <si>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</si>
  <si>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</si>
  <si>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</si>
  <si>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</si>
  <si>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</si>
  <si>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</si>
  <si>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</si>
  <si>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</si>
  <si>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</si>
  <si>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</si>
  <si>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</si>
  <si>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</si>
  <si>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</si>
  <si>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</si>
  <si>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</si>
  <si>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</si>
  <si>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</si>
  <si>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</si>
  <si>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</si>
  <si>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</si>
  <si>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</si>
  <si>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</si>
  <si>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</si>
  <si>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</si>
  <si>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</si>
  <si>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</si>
  <si>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</si>
  <si>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</si>
  <si>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</si>
  <si>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</si>
  <si>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</si>
  <si>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</si>
  <si>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</si>
  <si>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</si>
  <si>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</si>
  <si>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</si>
  <si>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</si>
  <si>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</si>
  <si>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</si>
  <si>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</si>
  <si>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</si>
  <si>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</si>
  <si>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</si>
  <si>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</si>
  <si>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</si>
  <si>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</si>
  <si>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</si>
  <si>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</si>
  <si>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</si>
  <si>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</si>
  <si>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</si>
  <si>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</si>
  <si>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</si>
  <si>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</si>
  <si>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</si>
  <si>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</si>
  <si>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</si>
  <si>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</si>
  <si>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</si>
  <si>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</si>
  <si>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</si>
  <si>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</si>
  <si>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</si>
  <si>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</si>
  <si>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</si>
  <si>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</si>
  <si>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</si>
  <si>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</si>
  <si>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</si>
  <si>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</si>
  <si>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</si>
  <si>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</si>
  <si>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</si>
  <si>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</si>
  <si>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</si>
  <si>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</si>
  <si>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</si>
  <si>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</si>
  <si>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</si>
  <si>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</si>
  <si>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</si>
  <si>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</si>
  <si>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</si>
  <si>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</si>
  <si>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</si>
  <si>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</si>
  <si>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</si>
  <si>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</si>
  <si>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</si>
  <si>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</si>
  <si>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</si>
  <si>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</si>
  <si>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</si>
  <si>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</si>
  <si>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</si>
  <si>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</si>
  <si>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</si>
  <si>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</si>
  <si>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</si>
  <si>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</si>
  <si>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</si>
  <si>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</si>
  <si>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</si>
  <si>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</si>
  <si>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</si>
  <si>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</si>
  <si>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</si>
  <si>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</si>
  <si>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</si>
  <si>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</si>
  <si>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</si>
  <si>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</si>
  <si>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</si>
  <si>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</si>
  <si>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</si>
  <si>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</si>
  <si>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</si>
  <si>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</si>
  <si>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</si>
  <si>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</si>
  <si>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</si>
  <si>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</si>
  <si>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</si>
  <si>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</si>
  <si>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</si>
  <si>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</si>
  <si>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</si>
  <si>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</si>
  <si>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</si>
  <si>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</si>
  <si>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</si>
  <si>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</si>
  <si>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</si>
  <si>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</si>
  <si>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</si>
  <si>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</si>
  <si>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</si>
  <si>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</si>
  <si>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</si>
  <si>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</si>
  <si>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</si>
  <si>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</si>
  <si>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</si>
  <si>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</si>
  <si>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</si>
  <si>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</si>
  <si>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</si>
  <si>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</si>
  <si>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</si>
  <si>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</si>
  <si>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</si>
  <si>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</si>
  <si>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</si>
  <si>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</si>
  <si>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</si>
  <si>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</si>
  <si>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</si>
  <si>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</si>
  <si>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</si>
  <si>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</si>
  <si>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</si>
  <si>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</si>
  <si>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</si>
  <si>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</si>
  <si>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</si>
  <si>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</si>
  <si>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</si>
  <si>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</si>
  <si>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</si>
  <si>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</si>
  <si>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</si>
  <si>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</si>
  <si>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</si>
  <si>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</si>
  <si>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</si>
  <si>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</si>
  <si>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</si>
  <si>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</si>
  <si>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</si>
  <si>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</si>
  <si>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</si>
  <si>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</si>
  <si>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</si>
  <si>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</si>
  <si>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</si>
  <si>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</si>
  <si>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</si>
  <si>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</si>
  <si>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</si>
  <si>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</si>
  <si>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</si>
  <si>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</si>
  <si>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</si>
  <si>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</si>
  <si>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</si>
  <si>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</si>
  <si>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</si>
  <si>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</si>
  <si>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</si>
  <si>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</si>
  <si>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</si>
  <si>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</si>
  <si>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</si>
  <si>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</si>
  <si>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</si>
  <si>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</si>
  <si>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</si>
  <si>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</si>
  <si>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</si>
  <si>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</si>
  <si>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</si>
  <si>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</si>
  <si>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</si>
  <si>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</si>
  <si>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</si>
  <si>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</si>
  <si>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</si>
  <si>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</si>
  <si>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</si>
  <si>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</si>
  <si>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</si>
  <si>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</si>
  <si>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</si>
  <si>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</si>
  <si>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</si>
  <si>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</si>
  <si>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</si>
  <si>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</si>
  <si>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</si>
  <si>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</si>
  <si>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</si>
  <si>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</si>
  <si>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</si>
  <si>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</si>
  <si>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</si>
  <si>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</si>
  <si>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</si>
  <si>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</si>
  <si>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</si>
  <si>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</si>
  <si>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</si>
  <si>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</si>
  <si>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</si>
  <si>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</si>
  <si>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</si>
  <si>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</si>
  <si>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</si>
  <si>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</si>
  <si>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</si>
  <si>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</si>
  <si>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</si>
  <si>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</si>
  <si>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</si>
  <si>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</si>
  <si>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</si>
  <si>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</si>
  <si>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</si>
  <si>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</si>
  <si>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</si>
  <si>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</si>
  <si>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</si>
  <si>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</si>
  <si>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</si>
  <si>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</si>
  <si>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</si>
  <si>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</si>
  <si>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</si>
  <si>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</si>
  <si>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</si>
  <si>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</si>
  <si>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</si>
  <si>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</si>
  <si>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</si>
  <si>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</si>
  <si>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</si>
  <si>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</si>
  <si>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</si>
  <si>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</si>
  <si>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</si>
  <si>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</si>
  <si>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</si>
  <si>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</si>
  <si>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</si>
  <si>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</si>
  <si>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</si>
  <si>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</si>
  <si>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</si>
  <si>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</si>
  <si>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</si>
  <si>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</si>
  <si>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</si>
  <si>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</si>
  <si>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</si>
  <si>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</si>
  <si>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</si>
  <si>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</si>
  <si>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</si>
  <si>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</si>
  <si>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</si>
  <si>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</si>
  <si>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</si>
  <si>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</si>
  <si>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</si>
  <si>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</si>
  <si>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</si>
  <si>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</si>
  <si>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</si>
  <si>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</si>
  <si>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</si>
  <si>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</si>
  <si>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</si>
  <si>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</si>
  <si>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</si>
  <si>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</si>
  <si>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</si>
  <si>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</si>
  <si>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</si>
  <si>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</si>
  <si>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</si>
  <si>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</si>
  <si>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</si>
  <si>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</si>
  <si>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</si>
  <si>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</si>
  <si>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</si>
  <si>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</si>
  <si>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</si>
  <si>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</si>
  <si>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</si>
  <si>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</si>
  <si>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</si>
  <si>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</si>
  <si>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</si>
  <si>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</si>
  <si>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</si>
  <si>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</si>
  <si>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</si>
  <si>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</si>
  <si>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</si>
  <si>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</si>
  <si>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</si>
  <si>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</si>
  <si>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</si>
  <si>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</si>
  <si>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</si>
  <si>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</si>
  <si>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</si>
  <si>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</si>
  <si>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</si>
  <si>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</si>
  <si>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</si>
  <si>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</si>
  <si>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</si>
  <si>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</si>
  <si>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</si>
  <si>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</si>
  <si>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</si>
  <si>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</si>
  <si>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</si>
  <si>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</si>
  <si>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</si>
  <si>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</si>
  <si>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</si>
  <si>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</si>
  <si>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</si>
  <si>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</si>
  <si>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</si>
  <si>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</si>
  <si>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</si>
  <si>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</si>
  <si>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</si>
  <si>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</si>
  <si>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</si>
  <si>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</si>
  <si>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</si>
  <si>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</si>
  <si>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</si>
  <si>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</si>
  <si>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</si>
  <si>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</si>
  <si>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</si>
  <si>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</si>
  <si>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</si>
  <si>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</si>
  <si>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</si>
  <si>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</si>
  <si>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</si>
  <si>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</si>
  <si>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</si>
  <si>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</si>
  <si>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</si>
  <si>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</si>
  <si>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</si>
  <si>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</si>
  <si>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</si>
  <si>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</si>
  <si>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</si>
  <si>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</si>
  <si>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</si>
  <si>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</si>
  <si>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</si>
  <si>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</si>
  <si>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</si>
  <si>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</si>
  <si>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</si>
  <si>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</si>
  <si>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</si>
  <si>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</si>
  <si>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</si>
  <si>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</si>
  <si>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</si>
  <si>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</si>
  <si>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</si>
  <si>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</si>
  <si>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</si>
  <si>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</si>
  <si>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</si>
  <si>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</si>
  <si>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</si>
  <si>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</si>
  <si>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</si>
  <si>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</si>
  <si>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</si>
  <si>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</si>
  <si>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</si>
  <si>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</si>
  <si>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</si>
  <si>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</si>
  <si>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</si>
  <si>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</si>
  <si>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</si>
  <si>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</si>
  <si>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</si>
  <si>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</si>
  <si>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</si>
  <si>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</si>
  <si>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</si>
  <si>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</si>
  <si>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</si>
  <si>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</si>
  <si>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</si>
  <si>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</si>
  <si>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</si>
  <si>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</si>
  <si>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</si>
  <si>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</si>
  <si>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</si>
  <si>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</si>
  <si>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</si>
  <si>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</si>
  <si>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</si>
  <si>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</si>
  <si>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</si>
  <si>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</si>
  <si>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</si>
  <si>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</si>
  <si>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</si>
  <si>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</si>
  <si>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</si>
  <si>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</si>
  <si>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</si>
  <si>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</si>
  <si>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</si>
  <si>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</si>
  <si>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</si>
  <si>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</si>
  <si>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</si>
  <si>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</si>
  <si>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</si>
  <si>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</si>
  <si>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</si>
  <si>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</si>
  <si>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</si>
  <si>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</si>
  <si>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</si>
  <si>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</si>
  <si>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</si>
  <si>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</si>
  <si>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</si>
  <si>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</si>
  <si>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</si>
  <si>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</si>
  <si>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</si>
  <si>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</si>
  <si>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</si>
  <si>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</si>
  <si>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</si>
  <si>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</si>
  <si>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</si>
  <si>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</si>
  <si>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</si>
  <si>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</si>
  <si>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</si>
  <si>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</si>
  <si>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</si>
  <si>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</si>
  <si>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</si>
  <si>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</si>
  <si>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</si>
  <si>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</si>
  <si>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</si>
  <si>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</si>
  <si>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</si>
  <si>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</si>
  <si>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</si>
  <si>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</si>
  <si>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</si>
  <si>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</si>
  <si>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</si>
  <si>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</si>
  <si>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</si>
  <si>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</si>
  <si>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</si>
  <si>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</si>
  <si>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</si>
  <si>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</si>
  <si>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</si>
  <si>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</si>
  <si>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</si>
  <si>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</si>
  <si>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</si>
  <si>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</si>
  <si>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</si>
  <si>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</si>
  <si>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</si>
  <si>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</si>
  <si>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</si>
  <si>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</si>
  <si>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</si>
  <si>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</si>
  <si>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</si>
  <si>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</si>
  <si>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</si>
  <si>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</si>
  <si>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</si>
  <si>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</si>
  <si>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</si>
  <si>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</si>
  <si>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</si>
  <si>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</si>
  <si>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</si>
  <si>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</si>
  <si>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</si>
  <si>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</si>
  <si>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</si>
  <si>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</si>
  <si>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</si>
  <si>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</si>
  <si>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</si>
  <si>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</si>
  <si>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</si>
  <si>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</si>
  <si>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</si>
  <si>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</si>
  <si>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</si>
  <si>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</si>
  <si>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</si>
  <si>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</si>
  <si>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</si>
  <si>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</si>
  <si>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</si>
  <si>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</si>
  <si>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</si>
  <si>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</si>
  <si>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</si>
  <si>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</si>
  <si>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</si>
  <si>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</si>
  <si>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</si>
  <si>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</si>
  <si>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</si>
  <si>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</si>
  <si>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</si>
  <si>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</si>
  <si>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</si>
  <si>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</si>
  <si>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</si>
  <si>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</si>
  <si>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</si>
  <si>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</si>
  <si>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</si>
  <si>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</si>
  <si>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</si>
  <si>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</si>
  <si>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</si>
  <si>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</si>
  <si>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</si>
  <si>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</si>
  <si>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</si>
  <si>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</si>
  <si>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</si>
  <si>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</si>
  <si>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</si>
  <si>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</si>
  <si>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</si>
  <si>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</si>
  <si>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</si>
  <si>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</si>
  <si>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</si>
  <si>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</si>
  <si>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</si>
  <si>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</si>
  <si>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</si>
  <si>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</si>
  <si>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</si>
  <si>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</si>
  <si>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</si>
  <si>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</si>
  <si>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</si>
  <si>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</si>
  <si>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</si>
  <si>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</si>
  <si>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</si>
  <si>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</si>
  <si>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</si>
  <si>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</si>
  <si>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</si>
  <si>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</si>
  <si>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</si>
  <si>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</si>
  <si>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</si>
  <si>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</si>
  <si>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</si>
  <si>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</si>
  <si>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</si>
  <si>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</si>
  <si>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</si>
  <si>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</si>
  <si>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</si>
  <si>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</si>
  <si>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</si>
  <si>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</si>
  <si>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</si>
  <si>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</si>
  <si>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</si>
  <si>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</si>
  <si>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</si>
  <si>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</si>
  <si>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</si>
  <si>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</si>
  <si>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</si>
  <si>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</si>
  <si>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</si>
  <si>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</si>
  <si>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</si>
  <si>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</si>
  <si>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</si>
  <si>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</si>
  <si>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</si>
  <si>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</si>
  <si>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</si>
  <si>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</si>
  <si>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</si>
  <si>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</si>
  <si>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</si>
  <si>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</si>
  <si>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</si>
  <si>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</si>
  <si>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</si>
  <si>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</si>
  <si>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</si>
  <si>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</si>
  <si>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</si>
  <si>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</si>
  <si>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</si>
  <si>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</si>
  <si>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</si>
  <si>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</si>
  <si>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</si>
  <si>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</si>
  <si>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</si>
  <si>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</si>
  <si>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</si>
  <si>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</si>
  <si>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</si>
  <si>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</si>
  <si>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</si>
  <si>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</si>
  <si>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</si>
  <si>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</si>
  <si>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</si>
  <si>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</si>
  <si>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</si>
  <si>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</si>
  <si>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</si>
  <si>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</si>
  <si>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</si>
  <si>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</si>
  <si>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</si>
  <si>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</si>
  <si>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</si>
  <si>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</si>
  <si>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</si>
  <si>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</si>
  <si>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</si>
  <si>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</si>
  <si>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</si>
  <si>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</si>
  <si>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</si>
  <si>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</si>
  <si>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</si>
  <si>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</si>
  <si>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</si>
  <si>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</si>
  <si>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</si>
  <si>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</si>
  <si>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</si>
  <si>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</si>
  <si>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</si>
  <si>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</si>
  <si>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</si>
  <si>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</si>
  <si>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</si>
  <si>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</si>
  <si>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</si>
  <si>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</si>
  <si>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</si>
  <si>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</si>
  <si>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</si>
  <si>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</si>
  <si>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</si>
  <si>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</si>
  <si>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</si>
  <si>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</si>
  <si>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</si>
  <si>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</si>
  <si>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</si>
  <si>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</si>
  <si>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</si>
  <si>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</si>
  <si>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</si>
  <si>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</si>
  <si>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</si>
  <si>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</si>
  <si>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</si>
  <si>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</si>
  <si>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</si>
  <si>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</si>
  <si>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</si>
  <si>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</si>
  <si>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</si>
  <si>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</si>
  <si>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</si>
  <si>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</si>
  <si>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</si>
  <si>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</si>
  <si>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</si>
  <si>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</si>
  <si>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</si>
  <si>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</si>
  <si>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</si>
  <si>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</si>
  <si>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</si>
  <si>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</si>
  <si>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</si>
  <si>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</si>
  <si>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</si>
  <si>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</si>
  <si>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</si>
  <si>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</si>
  <si>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</si>
  <si>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</si>
  <si>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</si>
  <si>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</si>
  <si>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</si>
  <si>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</si>
  <si>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</si>
  <si>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</si>
  <si>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</si>
  <si>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</si>
  <si>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</si>
  <si>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</si>
  <si>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</si>
  <si>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</si>
  <si>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</si>
  <si>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</si>
  <si>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</si>
  <si>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</si>
  <si>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</si>
  <si>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</si>
  <si>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</si>
  <si>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</si>
  <si>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</si>
  <si>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</si>
  <si>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</si>
  <si>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</si>
  <si>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</si>
  <si>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</si>
  <si>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</si>
  <si>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</si>
  <si>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</si>
  <si>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</si>
  <si>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</si>
  <si>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</si>
  <si>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</si>
  <si>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</si>
  <si>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</si>
  <si>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</si>
  <si>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</si>
  <si>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</si>
  <si>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</si>
  <si>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</si>
  <si>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</si>
  <si>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</si>
  <si>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</si>
  <si>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</si>
  <si>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</si>
  <si>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</si>
  <si>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</si>
  <si>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</si>
  <si>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</si>
  <si>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</si>
  <si>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</si>
  <si>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</si>
  <si>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</si>
  <si>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</si>
  <si>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</si>
  <si>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</si>
  <si>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</si>
  <si>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</si>
  <si>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</si>
  <si>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</si>
  <si>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</si>
  <si>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</si>
  <si>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</si>
  <si>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</si>
  <si>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</si>
  <si>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</si>
  <si>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</si>
  <si>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</si>
  <si>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</si>
  <si>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</si>
  <si>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</si>
  <si>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</si>
  <si>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</si>
  <si>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</si>
  <si>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</si>
  <si>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</si>
  <si>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</si>
  <si>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</si>
  <si>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</si>
  <si>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</si>
  <si>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</si>
  <si>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</si>
  <si>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</si>
  <si>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</si>
  <si>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</si>
  <si>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</si>
  <si>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</si>
  <si>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</si>
  <si>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</si>
  <si>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</si>
  <si>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</si>
  <si>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</si>
  <si>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</si>
  <si>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</si>
  <si>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</si>
  <si>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</si>
  <si>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</si>
  <si>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</si>
  <si>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</si>
  <si>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</si>
  <si>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</si>
  <si>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</si>
  <si>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</si>
  <si>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</si>
  <si>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</si>
  <si>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</si>
  <si>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</si>
  <si>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</si>
  <si>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</si>
  <si>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</si>
  <si>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</si>
  <si>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</si>
  <si>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</si>
  <si>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</si>
  <si>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</si>
  <si>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</si>
  <si>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</si>
  <si>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</si>
  <si>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</si>
  <si>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</si>
  <si>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</si>
  <si>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</si>
  <si>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</si>
  <si>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</si>
  <si>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</si>
  <si>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</si>
  <si>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</si>
  <si>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</si>
  <si>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</si>
  <si>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</si>
  <si>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</si>
  <si>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</si>
  <si>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</si>
  <si>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</si>
  <si>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</si>
  <si>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</si>
  <si>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</si>
  <si>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</si>
  <si>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</si>
  <si>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</si>
  <si>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</si>
  <si>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</si>
  <si>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</si>
  <si>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</si>
  <si>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</si>
  <si>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</si>
  <si>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</si>
  <si>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</si>
  <si>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</si>
  <si>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</si>
  <si>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</si>
  <si>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</si>
  <si>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</si>
  <si>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</si>
  <si>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</si>
  <si>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</si>
  <si>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</si>
  <si>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</si>
  <si>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</si>
  <si>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</si>
  <si>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</si>
  <si>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</si>
  <si>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</si>
  <si>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</si>
  <si>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</si>
  <si>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</si>
  <si>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</si>
  <si>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</si>
  <si>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</si>
  <si>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</si>
  <si>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</si>
  <si>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</si>
  <si>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</si>
  <si>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</si>
  <si>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</si>
  <si>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</si>
  <si>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</si>
  <si>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</si>
  <si>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</si>
  <si>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</si>
  <si>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</si>
  <si>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</si>
  <si>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</si>
  <si>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</si>
  <si>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</si>
  <si>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</si>
  <si>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</si>
  <si>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</si>
  <si>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</si>
  <si>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</si>
  <si>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</si>
  <si>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</si>
  <si>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</si>
  <si>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</si>
  <si>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</si>
  <si>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</si>
  <si>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</si>
  <si>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</si>
  <si>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</si>
  <si>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</si>
  <si>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</si>
  <si>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</si>
  <si>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</si>
  <si>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</si>
  <si>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</si>
  <si>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</si>
  <si>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</si>
  <si>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</si>
  <si>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</si>
  <si>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</si>
  <si>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</si>
  <si>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</si>
  <si>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</si>
  <si>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</si>
  <si>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</si>
  <si>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</si>
  <si>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</si>
  <si>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</si>
  <si>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</si>
  <si>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</si>
  <si>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</si>
  <si>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</si>
  <si>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</si>
  <si>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</si>
  <si>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</si>
  <si>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</si>
  <si>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</si>
  <si>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</si>
  <si>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</si>
  <si>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</si>
  <si>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</si>
  <si>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</si>
  <si>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</si>
  <si>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</si>
  <si>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</si>
  <si>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</si>
  <si>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</si>
  <si>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</si>
  <si>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</si>
  <si>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</si>
  <si>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</si>
  <si>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</si>
  <si>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</si>
  <si>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</si>
  <si>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</si>
  <si>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</si>
  <si>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</si>
  <si>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</si>
  <si>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</si>
  <si>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</si>
  <si>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</si>
  <si>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</si>
  <si>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</si>
  <si>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</si>
  <si>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</si>
  <si>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</si>
  <si>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</si>
  <si>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</si>
  <si>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</si>
  <si>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</si>
  <si>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</si>
  <si>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</si>
  <si>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</si>
  <si>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</si>
  <si>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</si>
  <si>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</si>
  <si>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</si>
  <si>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</si>
  <si>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</si>
  <si>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</si>
  <si>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</si>
  <si>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</si>
  <si>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</si>
  <si>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</si>
  <si>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</si>
  <si>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</si>
  <si>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</si>
  <si>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</si>
  <si>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</si>
  <si>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</si>
  <si>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</si>
  <si>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</si>
  <si>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</si>
  <si>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</si>
  <si>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</si>
  <si>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</si>
  <si>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</si>
  <si>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</si>
  <si>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</si>
  <si>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</si>
  <si>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</si>
  <si>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</si>
  <si>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</si>
  <si>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</si>
  <si>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</si>
  <si>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</si>
  <si>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</si>
  <si>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</si>
  <si>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</si>
  <si>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</si>
  <si>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</si>
  <si>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</si>
  <si>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</si>
  <si>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</si>
  <si>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</si>
  <si>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</si>
  <si>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</si>
  <si>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</si>
  <si>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</si>
  <si>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</si>
  <si>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</si>
  <si>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</si>
  <si>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</si>
  <si>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</si>
  <si>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</si>
  <si>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</si>
  <si>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</si>
  <si>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</si>
  <si>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</si>
  <si>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</si>
  <si>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</si>
  <si>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</si>
  <si>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</si>
  <si>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</si>
  <si>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</si>
  <si>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</si>
  <si>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</si>
  <si>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</si>
  <si>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</si>
  <si>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</si>
  <si>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</si>
  <si>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</si>
  <si>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</si>
  <si>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</si>
  <si>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</si>
  <si>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</si>
  <si>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</si>
  <si>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</si>
  <si>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</si>
  <si>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</si>
  <si>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</si>
  <si>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</si>
  <si>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</si>
  <si>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</si>
  <si>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</si>
  <si>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</si>
  <si>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</si>
  <si>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</si>
  <si>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</si>
  <si>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</si>
  <si>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</si>
  <si>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</si>
  <si>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</si>
  <si>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</si>
  <si>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</si>
  <si>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</si>
  <si>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</si>
  <si>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</si>
  <si>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</si>
  <si>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</si>
  <si>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</si>
  <si>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</si>
  <si>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</si>
  <si>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</si>
  <si>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</si>
  <si>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</si>
  <si>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</si>
  <si>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</si>
  <si>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</si>
  <si>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</si>
  <si>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</si>
  <si>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</si>
  <si>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</si>
  <si>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</si>
  <si>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</si>
  <si>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</si>
  <si>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</si>
  <si>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</si>
  <si>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</si>
  <si>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</si>
  <si>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</si>
  <si>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</si>
  <si>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</si>
  <si>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</si>
  <si>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</si>
  <si>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</si>
  <si>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</si>
  <si>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</si>
  <si>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</si>
  <si>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</si>
  <si>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</si>
  <si>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</si>
  <si>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</si>
  <si>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</si>
  <si>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</si>
  <si>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</si>
  <si>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</si>
  <si>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</si>
  <si>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</si>
  <si>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</si>
  <si>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</si>
  <si>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</si>
  <si>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</si>
  <si>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</si>
  <si>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</si>
  <si>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</si>
  <si>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</si>
  <si>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</si>
  <si>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</si>
  <si>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</si>
  <si>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</si>
  <si>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</si>
  <si>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</si>
  <si>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</si>
  <si>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</si>
  <si>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</si>
  <si>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</si>
  <si>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</si>
  <si>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</si>
  <si>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</si>
  <si>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</si>
  <si>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</si>
  <si>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</si>
  <si>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</si>
  <si>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</si>
  <si>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</si>
  <si>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</si>
  <si>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</si>
  <si>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</si>
  <si>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</si>
  <si>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</si>
  <si>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</si>
  <si>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</si>
  <si>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</si>
  <si>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</si>
  <si>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</si>
  <si>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</si>
  <si>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</si>
  <si>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</si>
  <si>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</si>
  <si>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</si>
  <si>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</si>
  <si>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</si>
  <si>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</si>
  <si>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</si>
  <si>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</si>
  <si>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</si>
  <si>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</si>
  <si>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</si>
  <si>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</si>
  <si>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</si>
  <si>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</si>
  <si>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</si>
  <si>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</si>
  <si>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</si>
  <si>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</si>
  <si>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</si>
  <si>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</si>
  <si>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</si>
  <si>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</si>
  <si>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</si>
  <si>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</si>
  <si>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</si>
  <si>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</si>
  <si>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</si>
  <si>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</si>
  <si>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</si>
  <si>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</si>
  <si>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</si>
  <si>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</si>
  <si>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</si>
  <si>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</si>
  <si>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</si>
  <si>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</si>
  <si>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</si>
  <si>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</si>
  <si>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</si>
  <si>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</si>
  <si>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</si>
  <si>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</si>
  <si>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</si>
  <si>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</si>
  <si>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</si>
  <si>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</si>
  <si>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</si>
  <si>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</si>
  <si>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</si>
  <si>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</si>
  <si>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</si>
  <si>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</si>
  <si>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</si>
  <si>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</si>
  <si>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</si>
  <si>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</si>
  <si>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</si>
  <si>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</si>
  <si>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</si>
  <si>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</si>
  <si>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</si>
  <si>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</si>
  <si>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</si>
  <si>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</si>
  <si>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</si>
  <si>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</si>
  <si>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</si>
  <si>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</si>
  <si>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</si>
  <si>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</si>
  <si>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</si>
  <si>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</si>
  <si>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</si>
  <si>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</si>
  <si>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</si>
  <si>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</si>
  <si>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</si>
  <si>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</si>
  <si>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</si>
  <si>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</si>
  <si>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</si>
  <si>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</si>
  <si>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</si>
  <si>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</si>
  <si>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</si>
  <si>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</si>
  <si>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</si>
  <si>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</si>
  <si>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</si>
  <si>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</si>
  <si>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</si>
  <si>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</si>
  <si>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</si>
  <si>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</si>
  <si>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</si>
  <si>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</si>
  <si>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</si>
  <si>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</si>
  <si>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</si>
  <si>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</si>
  <si>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</si>
  <si>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</si>
  <si>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</si>
  <si>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</si>
  <si>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</si>
  <si>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</si>
  <si>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</si>
  <si>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</si>
  <si>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</si>
  <si>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</si>
  <si>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</si>
  <si>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</si>
  <si>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</si>
  <si>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</si>
  <si>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</si>
  <si>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</si>
  <si>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</si>
  <si>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</si>
  <si>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</si>
  <si>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</si>
  <si>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</si>
  <si>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</si>
  <si>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</si>
  <si>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</si>
  <si>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</si>
  <si>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</si>
  <si>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</si>
  <si>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</si>
  <si>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</si>
  <si>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</si>
  <si>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</si>
  <si>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</si>
  <si>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</si>
  <si>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</si>
  <si>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</si>
  <si>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</si>
  <si>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</si>
  <si>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</si>
  <si>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</si>
  <si>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</si>
  <si>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</si>
  <si>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</si>
  <si>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</si>
  <si>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</si>
  <si>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</si>
  <si>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</si>
  <si>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</si>
  <si>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</si>
  <si>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</si>
  <si>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</si>
  <si>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</si>
  <si>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</si>
  <si>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</si>
  <si>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</si>
  <si>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</si>
  <si>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</si>
  <si>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</si>
  <si>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</si>
  <si>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</si>
  <si>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</si>
  <si>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</si>
  <si>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</si>
  <si>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</si>
  <si>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</si>
  <si>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</si>
  <si>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</si>
  <si>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</si>
  <si>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</si>
  <si>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</si>
  <si>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</si>
  <si>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</si>
  <si>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</si>
  <si>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</si>
  <si>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</si>
  <si>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</si>
  <si>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</si>
  <si>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</si>
  <si>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</si>
  <si>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</si>
  <si>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</si>
  <si>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</si>
  <si>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</si>
  <si>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</si>
  <si>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</si>
  <si>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</si>
  <si>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</si>
  <si>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</si>
  <si>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</si>
  <si>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</si>
  <si>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</si>
  <si>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</si>
  <si>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</si>
  <si>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</si>
  <si>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</si>
  <si>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</si>
  <si>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</si>
  <si>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</si>
  <si>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</si>
  <si>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</si>
  <si>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</si>
  <si>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</si>
  <si>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</si>
  <si>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</si>
  <si>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</si>
  <si>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</si>
  <si>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</si>
  <si>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</si>
  <si>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</si>
  <si>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</si>
  <si>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</si>
  <si>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</si>
  <si>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</si>
  <si>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</si>
  <si>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</si>
  <si>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</si>
  <si>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</si>
  <si>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</si>
  <si>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</si>
  <si>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</si>
  <si>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</si>
  <si>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</si>
  <si>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</si>
  <si>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</si>
  <si>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</si>
  <si>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</si>
  <si>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</si>
  <si>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</si>
  <si>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</si>
  <si>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</si>
  <si>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</si>
  <si>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</si>
  <si>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</si>
  <si>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</si>
  <si>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</si>
  <si>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</si>
  <si>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</si>
  <si>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</si>
  <si>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</si>
  <si>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</si>
  <si>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</si>
  <si>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</si>
  <si>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</si>
  <si>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</si>
  <si>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</si>
  <si>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</si>
  <si>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</si>
  <si>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</si>
  <si>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</si>
  <si>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</si>
  <si>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</si>
  <si>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</si>
  <si>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</si>
  <si>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</si>
  <si>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</si>
  <si>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</si>
  <si>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</si>
  <si>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</si>
  <si>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</si>
  <si>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</si>
  <si>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</si>
  <si>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</si>
  <si>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</si>
  <si>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</si>
  <si>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</si>
  <si>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</si>
  <si>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</si>
  <si>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</si>
  <si>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</si>
  <si>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</si>
  <si>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</si>
  <si>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</si>
  <si>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</si>
  <si>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</si>
  <si>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</si>
  <si>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</si>
  <si>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</si>
  <si>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</si>
  <si>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</si>
  <si>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</si>
  <si>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</si>
  <si>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</si>
  <si>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</si>
  <si>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</si>
  <si>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</si>
  <si>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</si>
  <si>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</si>
  <si>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</si>
  <si>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</si>
  <si>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</si>
  <si>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</si>
  <si>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</si>
  <si>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</si>
  <si>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</si>
  <si>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</si>
  <si>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</si>
  <si>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</si>
  <si>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</si>
  <si>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</si>
  <si>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</si>
  <si>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</si>
  <si>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</si>
  <si>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</si>
  <si>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</si>
  <si>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</si>
  <si>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</si>
  <si>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</si>
  <si>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</si>
  <si>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</si>
  <si>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</si>
  <si>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</si>
  <si>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</si>
  <si>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</si>
  <si>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</si>
  <si>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</si>
  <si>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</si>
  <si>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</si>
  <si>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</si>
  <si>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</si>
  <si>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</si>
  <si>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</si>
  <si>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</si>
  <si>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</si>
  <si>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</si>
  <si>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</si>
  <si>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</si>
  <si>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</si>
  <si>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</si>
  <si>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</si>
  <si>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</si>
  <si>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</si>
  <si>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</si>
  <si>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</si>
  <si>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</si>
  <si>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</si>
  <si>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</si>
  <si>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</si>
  <si>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</si>
  <si>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</si>
  <si>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</si>
  <si>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</si>
  <si>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</si>
  <si>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</si>
  <si>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</si>
  <si>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</si>
  <si>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</si>
  <si>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</si>
  <si>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</si>
  <si>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</si>
  <si>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</si>
  <si>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</si>
  <si>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</si>
  <si>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</si>
  <si>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</si>
  <si>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</si>
  <si>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</si>
  <si>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</si>
  <si>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</si>
  <si>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</si>
  <si>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</si>
  <si>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</si>
  <si>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</si>
  <si>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</si>
  <si>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</si>
  <si>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</si>
  <si>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</si>
  <si>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</si>
  <si>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</si>
  <si>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</si>
  <si>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</si>
  <si>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</si>
  <si>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</si>
  <si>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</si>
  <si>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</si>
  <si>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</si>
  <si>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</si>
  <si>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</si>
  <si>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</si>
  <si>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</si>
  <si>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</si>
  <si>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</si>
  <si>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</si>
  <si>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</si>
  <si>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</si>
  <si>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</si>
  <si>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</si>
  <si>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</si>
  <si>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</si>
  <si>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</si>
  <si>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</si>
  <si>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</si>
  <si>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</si>
  <si>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</si>
  <si>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</si>
  <si>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</si>
  <si>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</si>
  <si>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</si>
  <si>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</si>
  <si>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</si>
  <si>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</si>
  <si>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</si>
  <si>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</si>
  <si>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</si>
  <si>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</si>
  <si>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</si>
  <si>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</si>
  <si>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</si>
  <si>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</si>
  <si>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</si>
  <si>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</si>
  <si>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</si>
  <si>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</si>
  <si>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</si>
  <si>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</si>
  <si>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</si>
  <si>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</si>
  <si>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</si>
  <si>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</si>
  <si>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</si>
  <si>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</si>
  <si>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</si>
  <si>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</si>
  <si>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</si>
  <si>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</si>
  <si>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</si>
  <si>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</si>
  <si>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</si>
  <si>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</si>
  <si>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</si>
  <si>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</si>
  <si>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</si>
  <si>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</si>
  <si>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</si>
  <si>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</si>
  <si>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</si>
  <si>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</si>
  <si>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</si>
  <si>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</si>
  <si>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</si>
  <si>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</si>
  <si>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</si>
  <si>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</si>
  <si>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</si>
  <si>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</si>
  <si>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</si>
  <si>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</si>
  <si>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</si>
  <si>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</si>
  <si>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</si>
  <si>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</si>
  <si>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</si>
  <si>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</si>
  <si>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</si>
  <si>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</si>
  <si>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</si>
  <si>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</si>
  <si>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</si>
  <si>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</si>
  <si>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</si>
  <si>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</si>
  <si>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</si>
  <si>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</si>
  <si>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</si>
  <si>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</si>
  <si>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</si>
  <si>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</si>
  <si>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</si>
  <si>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</si>
  <si>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</si>
  <si>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</si>
  <si>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</si>
  <si>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</si>
  <si>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</si>
  <si>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</si>
  <si>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</si>
  <si>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</si>
  <si>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</si>
  <si>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</si>
  <si>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</si>
  <si>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</si>
  <si>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</si>
  <si>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</si>
  <si>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</si>
  <si>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</si>
  <si>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</si>
  <si>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</si>
  <si>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</si>
  <si>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</si>
  <si>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</si>
  <si>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</si>
  <si>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</si>
  <si>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</si>
  <si>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</si>
  <si>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</si>
  <si>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</si>
  <si>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</si>
  <si>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</si>
  <si>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</si>
  <si>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</si>
  <si>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</si>
  <si>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</si>
  <si>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</si>
  <si>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</si>
  <si>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</si>
  <si>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</si>
  <si>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</si>
  <si>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</si>
  <si>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</si>
  <si>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</si>
  <si>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</si>
  <si>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</si>
  <si>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</si>
  <si>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</si>
  <si>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</si>
  <si>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</si>
  <si>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</si>
  <si>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</si>
  <si>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</si>
  <si>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</si>
  <si>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</si>
  <si>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</si>
  <si>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</si>
  <si>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</si>
  <si>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</si>
  <si>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</si>
  <si>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</si>
  <si>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</si>
  <si>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</si>
  <si>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</si>
  <si>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</si>
  <si>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</si>
  <si>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</si>
  <si>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</si>
  <si>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</si>
  <si>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</si>
  <si>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</si>
  <si>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</si>
  <si>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</si>
  <si>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</si>
  <si>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</si>
  <si>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</si>
  <si>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</si>
  <si>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</si>
  <si>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</si>
  <si>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</si>
  <si>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</si>
  <si>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</si>
  <si>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</si>
  <si>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</si>
  <si>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</si>
  <si>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</si>
  <si>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</si>
  <si>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</si>
  <si>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</si>
  <si>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</si>
  <si>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</si>
  <si>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</si>
  <si>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</si>
  <si>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</si>
  <si>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</si>
  <si>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</si>
  <si>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</si>
  <si>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</si>
  <si>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</si>
  <si>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</si>
  <si>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</si>
  <si>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</si>
  <si>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</si>
  <si>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</si>
  <si>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</si>
  <si>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</si>
  <si>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</si>
  <si>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</si>
  <si>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</si>
  <si>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</si>
  <si>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</si>
  <si>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</si>
  <si>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</si>
  <si>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</si>
  <si>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</si>
  <si>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</si>
  <si>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</si>
  <si>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</si>
  <si>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</si>
  <si>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</si>
  <si>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</si>
  <si>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</si>
  <si>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</si>
  <si>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</si>
  <si>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</si>
  <si>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</si>
  <si>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</si>
  <si>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</si>
  <si>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</si>
  <si>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</si>
  <si>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</si>
  <si>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</si>
  <si>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</si>
  <si>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</si>
  <si>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</si>
  <si>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</si>
  <si>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</si>
  <si>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</si>
  <si>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</si>
  <si>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</si>
  <si>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</si>
  <si>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</si>
  <si>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</si>
  <si>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</si>
  <si>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</si>
  <si>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</si>
  <si>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</si>
  <si>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</si>
  <si>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</si>
  <si>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</si>
  <si>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</si>
  <si>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</si>
  <si>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</si>
  <si>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</si>
  <si>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</si>
  <si>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</si>
  <si>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</si>
  <si>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</si>
  <si>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</si>
  <si>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</si>
  <si>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</si>
  <si>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</si>
  <si>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</si>
  <si>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</si>
  <si>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</si>
  <si>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</si>
  <si>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</si>
  <si>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</si>
  <si>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</si>
  <si>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</si>
  <si>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</si>
  <si>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</si>
  <si>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</si>
  <si>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</si>
  <si>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</si>
  <si>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</si>
  <si>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</si>
  <si>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</si>
  <si>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</si>
  <si>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</si>
  <si>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</si>
  <si>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</si>
  <si>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</si>
  <si>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</si>
  <si>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</si>
  <si>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</si>
  <si>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</si>
  <si>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</si>
  <si>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</si>
  <si>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</si>
  <si>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</si>
  <si>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</si>
  <si>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</si>
  <si>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</si>
  <si>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</si>
  <si>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</si>
  <si>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</si>
  <si>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</si>
  <si>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</si>
  <si>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</si>
  <si>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</si>
  <si>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</si>
  <si>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</si>
  <si>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</si>
  <si>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</si>
  <si>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</si>
  <si>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</si>
  <si>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</si>
  <si>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</si>
  <si>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</si>
  <si>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</si>
  <si>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</si>
  <si>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</si>
  <si>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</si>
  <si>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</si>
  <si>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</si>
  <si>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</si>
  <si>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</si>
  <si>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</si>
  <si>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</si>
  <si>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</si>
  <si>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</si>
  <si>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</si>
  <si>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</si>
  <si>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</si>
  <si>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</si>
  <si>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</si>
  <si>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</si>
  <si>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</si>
  <si>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</si>
  <si>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</si>
  <si>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</si>
  <si>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</si>
  <si>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</si>
  <si>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</si>
  <si>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</si>
  <si>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</si>
  <si>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</si>
  <si>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</si>
  <si>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</si>
  <si>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</si>
  <si>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</si>
  <si>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</si>
  <si>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</si>
  <si>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</si>
  <si>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</si>
  <si>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</si>
  <si>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</si>
  <si>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</si>
  <si>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</si>
  <si>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</si>
  <si>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</si>
  <si>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</si>
  <si>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</si>
  <si>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</si>
  <si>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</si>
  <si>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</si>
  <si>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</si>
  <si>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</si>
  <si>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</si>
  <si>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</si>
  <si>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</si>
  <si>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</si>
  <si>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</si>
  <si>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</si>
  <si>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</si>
  <si>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</si>
  <si>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</si>
  <si>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</si>
  <si>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</si>
  <si>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</si>
  <si>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</si>
  <si>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</si>
  <si>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</si>
  <si>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</si>
  <si>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</si>
  <si>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</si>
  <si>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</si>
  <si>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</si>
  <si>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</si>
  <si>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</si>
  <si>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</si>
  <si>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</si>
  <si>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</si>
  <si>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</si>
  <si>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</si>
  <si>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</si>
  <si>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</si>
  <si>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</si>
  <si>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</si>
  <si>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</si>
  <si>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</si>
  <si>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</si>
  <si>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</si>
  <si>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</si>
  <si>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</si>
  <si>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</si>
  <si>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</si>
  <si>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</si>
  <si>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</si>
  <si>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</si>
  <si>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</si>
  <si>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</si>
  <si>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</si>
  <si>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</si>
  <si>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</si>
  <si>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</si>
  <si>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</si>
  <si>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</si>
  <si>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</si>
  <si>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</si>
  <si>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</si>
  <si>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</si>
  <si>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</si>
  <si>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</si>
  <si>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</si>
  <si>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</si>
  <si>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</si>
  <si>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</si>
  <si>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</si>
  <si>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</si>
  <si>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</si>
  <si>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</si>
  <si>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</si>
  <si>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</si>
  <si>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</si>
  <si>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</si>
  <si>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</si>
  <si>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</si>
  <si>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</si>
  <si>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</si>
  <si>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</si>
  <si>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</si>
  <si>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</si>
  <si>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</si>
  <si>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</si>
  <si>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</si>
  <si>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</si>
  <si>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</si>
  <si>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</si>
  <si>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</si>
  <si>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</si>
  <si>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</si>
  <si>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</si>
  <si>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</si>
  <si>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</si>
  <si>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</si>
  <si>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</si>
  <si>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</si>
  <si>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</si>
  <si>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</si>
  <si>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</si>
  <si>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</si>
  <si>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</si>
  <si>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</si>
  <si>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</si>
  <si>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</si>
  <si>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</si>
  <si>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</si>
  <si>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</si>
  <si>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</si>
  <si>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</si>
  <si>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</si>
  <si>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</si>
  <si>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</si>
  <si>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</si>
  <si>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</si>
  <si>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</si>
  <si>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</si>
  <si>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</si>
  <si>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</si>
  <si>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</si>
  <si>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</si>
  <si>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</si>
  <si>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</si>
  <si>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</si>
  <si>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</si>
  <si>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</si>
  <si>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</si>
  <si>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</si>
  <si>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</si>
  <si>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</si>
  <si>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</si>
  <si>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</si>
  <si>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</si>
  <si>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</si>
  <si>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</si>
  <si>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</si>
  <si>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</si>
  <si>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</si>
  <si>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</si>
  <si>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</si>
  <si>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</si>
  <si>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</si>
  <si>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</si>
  <si>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</si>
  <si>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</si>
  <si>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</si>
  <si>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</si>
  <si>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</si>
  <si>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</si>
  <si>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</si>
  <si>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</si>
  <si>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</si>
  <si>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</si>
  <si>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</si>
  <si>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</si>
  <si>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</si>
  <si>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</si>
  <si>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</si>
  <si>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</si>
  <si>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</si>
  <si>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</si>
  <si>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</si>
  <si>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</si>
  <si>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</si>
  <si>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</si>
  <si>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</si>
  <si>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</si>
  <si>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</si>
  <si>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</si>
  <si>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</si>
  <si>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</si>
  <si>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</si>
  <si>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</si>
  <si>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</si>
  <si>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</si>
  <si>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</si>
  <si>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</si>
  <si>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</si>
  <si>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</si>
  <si>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</si>
  <si>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</si>
  <si>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</si>
  <si>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</si>
  <si>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</si>
  <si>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</si>
  <si>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</si>
  <si>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</si>
  <si>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</si>
  <si>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</si>
  <si>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</si>
  <si>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</si>
  <si>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</si>
  <si>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</si>
  <si>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</si>
  <si>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</si>
  <si>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</si>
  <si>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</si>
  <si>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</si>
  <si>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</si>
  <si>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</si>
  <si>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</si>
  <si>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</si>
  <si>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</si>
  <si>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</si>
  <si>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</si>
  <si>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</si>
  <si>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</si>
  <si>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</si>
  <si>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</si>
  <si>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</si>
  <si>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</si>
  <si>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</si>
  <si>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</si>
  <si>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</si>
  <si>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</si>
  <si>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</si>
  <si>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</si>
  <si>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</si>
  <si>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</si>
  <si>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</si>
  <si>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</si>
  <si>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</si>
  <si>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</si>
  <si>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</si>
  <si>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</si>
  <si>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</si>
  <si>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</si>
  <si>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</si>
  <si>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</si>
  <si>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</si>
  <si>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</si>
  <si>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</si>
  <si>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</si>
  <si>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</si>
  <si>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</si>
  <si>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</si>
  <si>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</si>
  <si>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</si>
  <si>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</si>
  <si>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</si>
  <si>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</si>
  <si>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</si>
  <si>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</si>
  <si>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</si>
  <si>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</si>
  <si>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</si>
  <si>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</si>
  <si>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</si>
  <si>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</si>
  <si>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</si>
  <si>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</si>
  <si>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</si>
  <si>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</si>
  <si>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</si>
  <si>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</si>
  <si>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</si>
  <si>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</si>
  <si>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</si>
  <si>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</si>
  <si>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</si>
  <si>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</si>
  <si>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</si>
  <si>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</si>
  <si>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</si>
  <si>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</si>
  <si>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</si>
  <si>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</si>
  <si>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</si>
  <si>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</si>
  <si>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</si>
  <si>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</si>
  <si>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</si>
  <si>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</si>
  <si>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</si>
  <si>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</si>
  <si>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</si>
  <si>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</si>
  <si>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</si>
  <si>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</si>
  <si>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</si>
  <si>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</si>
  <si>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</si>
  <si>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</si>
  <si>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</si>
  <si>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</si>
  <si>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</si>
  <si>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</si>
  <si>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</si>
  <si>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</si>
  <si>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</si>
  <si>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</si>
  <si>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</si>
  <si>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</si>
  <si>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</si>
  <si>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</si>
  <si>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</si>
  <si>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</si>
  <si>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</si>
  <si>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</si>
  <si>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</si>
  <si>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</si>
  <si>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</si>
  <si>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</si>
  <si>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</si>
  <si>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</si>
  <si>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</si>
  <si>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</si>
  <si>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</si>
  <si>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</si>
  <si>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</si>
  <si>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</si>
  <si>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</si>
  <si>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</si>
  <si>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</si>
  <si>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</si>
  <si>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</si>
  <si>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</si>
  <si>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</si>
  <si>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</si>
  <si>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</si>
  <si>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</si>
  <si>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</si>
  <si>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</si>
  <si>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</si>
  <si>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</si>
  <si>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</si>
  <si>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</si>
  <si>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</si>
  <si>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</si>
  <si>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</si>
  <si>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</si>
  <si>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</si>
  <si>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</si>
  <si>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</si>
  <si>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</si>
  <si>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</si>
  <si>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</si>
  <si>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</si>
  <si>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</si>
  <si>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</si>
  <si>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</si>
  <si>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</si>
  <si>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</si>
  <si>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</si>
  <si>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</si>
  <si>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</si>
  <si>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</si>
  <si>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</si>
  <si>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</si>
  <si>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</si>
  <si>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</si>
  <si>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</si>
  <si>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</si>
  <si>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</si>
  <si>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</si>
  <si>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</si>
  <si>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</si>
  <si>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</si>
  <si>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</si>
  <si>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</si>
  <si>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</si>
  <si>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</si>
  <si>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</si>
  <si>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</si>
  <si>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</si>
  <si>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</si>
  <si>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</si>
  <si>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</si>
  <si>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</si>
  <si>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</si>
  <si>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</si>
  <si>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</si>
  <si>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</si>
  <si>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</si>
  <si>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</si>
  <si>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</si>
  <si>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</si>
  <si>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</si>
  <si>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</si>
  <si>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</si>
  <si>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</si>
  <si>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</si>
  <si>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</si>
  <si>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</si>
  <si>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</si>
  <si>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</si>
  <si>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</si>
  <si>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</si>
  <si>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</si>
  <si>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</si>
  <si>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</si>
  <si>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</si>
  <si>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</si>
  <si>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</si>
  <si>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</si>
  <si>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</si>
  <si>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</si>
  <si>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</si>
  <si>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</si>
  <si>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</si>
  <si>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</si>
  <si>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</si>
  <si>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</si>
  <si>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</si>
  <si>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</si>
  <si>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</si>
  <si>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</si>
  <si>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</si>
  <si>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</si>
  <si>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</si>
  <si>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</si>
  <si>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</si>
  <si>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</si>
  <si>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</si>
  <si>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</si>
  <si>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</si>
  <si>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</si>
  <si>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</si>
  <si>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</si>
  <si>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</si>
  <si>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</si>
  <si>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</si>
  <si>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</si>
  <si>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</si>
  <si>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</si>
  <si>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</si>
  <si>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</si>
  <si>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</si>
  <si>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</si>
  <si>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</si>
  <si>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</si>
  <si>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</si>
  <si>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</si>
  <si>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</si>
  <si>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</si>
  <si>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</si>
  <si>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</si>
  <si>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</si>
  <si>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</si>
  <si>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</si>
  <si>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</si>
  <si>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</si>
  <si>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</si>
  <si>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</si>
  <si>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</si>
  <si>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</si>
  <si>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</si>
  <si>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</si>
  <si>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</si>
  <si>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</si>
  <si>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</si>
  <si>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</si>
  <si>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</si>
  <si>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</si>
  <si>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</si>
  <si>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</si>
  <si>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</si>
  <si>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</si>
  <si>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</si>
  <si>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</si>
  <si>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</si>
  <si>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</si>
  <si>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</si>
  <si>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</si>
  <si>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</si>
  <si>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</si>
  <si>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</si>
  <si>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</si>
  <si>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</si>
  <si>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</si>
  <si>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</si>
  <si>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</si>
  <si>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</si>
  <si>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</si>
  <si>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</si>
  <si>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</si>
  <si>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</si>
  <si>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</si>
  <si>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</si>
  <si>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</si>
  <si>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</si>
  <si>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</si>
  <si>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</si>
  <si>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</si>
  <si>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</si>
  <si>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</si>
  <si>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</si>
  <si>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</si>
  <si>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</si>
  <si>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</si>
  <si>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</si>
  <si>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</si>
  <si>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</si>
  <si>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</si>
  <si>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</si>
  <si>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</si>
  <si>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</si>
  <si>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</si>
  <si>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</si>
  <si>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</si>
  <si>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</si>
  <si>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</si>
  <si>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</si>
  <si>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</si>
  <si>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</si>
  <si>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</si>
  <si>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</si>
  <si>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</si>
  <si>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</si>
  <si>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</si>
  <si>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</si>
  <si>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</si>
  <si>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</si>
  <si>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</si>
  <si>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</si>
  <si>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</si>
  <si>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</si>
  <si>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</si>
  <si>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</si>
  <si>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</si>
  <si>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</si>
  <si>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</si>
  <si>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</si>
  <si>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</si>
  <si>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</si>
  <si>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</si>
  <si>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</si>
  <si>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</si>
  <si>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</si>
  <si>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</si>
  <si>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</si>
  <si>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</si>
  <si>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</si>
  <si>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</si>
  <si>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</si>
  <si>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</si>
  <si>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</si>
  <si>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</si>
  <si>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</si>
  <si>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</si>
  <si>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</si>
  <si>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</si>
  <si>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</si>
  <si>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</si>
  <si>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</si>
  <si>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</si>
  <si>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</si>
  <si>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</si>
  <si>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</si>
  <si>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</si>
  <si>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</si>
  <si>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</si>
  <si>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</si>
  <si>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</si>
  <si>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</si>
  <si>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</si>
  <si>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</si>
  <si>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</si>
  <si>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</si>
  <si>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</si>
  <si>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</si>
  <si>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</si>
  <si>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</si>
  <si>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</si>
  <si>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</si>
  <si>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</si>
  <si>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</si>
  <si>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</si>
  <si>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</si>
  <si>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</si>
  <si>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</si>
  <si>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</si>
  <si>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</si>
  <si>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</si>
  <si>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</si>
  <si>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</si>
  <si>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</si>
  <si>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</si>
  <si>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</si>
  <si>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</si>
  <si>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</si>
  <si>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</si>
  <si>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</si>
  <si>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</si>
  <si>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</si>
  <si>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</si>
  <si>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</si>
  <si>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</si>
  <si>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</si>
  <si>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</si>
  <si>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</si>
  <si>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</si>
  <si>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</si>
  <si>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</si>
  <si>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</si>
  <si>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</si>
  <si>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</si>
  <si>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</si>
  <si>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</si>
  <si>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</si>
  <si>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</si>
  <si>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</si>
  <si>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</si>
  <si>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</si>
  <si>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</si>
  <si>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</si>
  <si>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</si>
  <si>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</si>
  <si>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</si>
  <si>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</si>
  <si>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</si>
  <si>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</si>
  <si>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</si>
  <si>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</si>
  <si>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</si>
  <si>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</si>
  <si>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</si>
  <si>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</si>
  <si>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</si>
  <si>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</si>
  <si>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</si>
  <si>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</si>
  <si>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</si>
  <si>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</si>
  <si>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</si>
  <si>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</si>
  <si>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</si>
  <si>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</si>
  <si>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</si>
  <si>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</si>
  <si>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</si>
  <si>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</si>
  <si>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</si>
  <si>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</si>
  <si>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</si>
  <si>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</si>
  <si>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</si>
  <si>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</si>
  <si>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</si>
  <si>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</si>
  <si>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</si>
  <si>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</si>
  <si>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</si>
  <si>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</si>
  <si>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</si>
  <si>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</si>
  <si>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</si>
  <si>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</si>
  <si>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</si>
  <si>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</si>
  <si>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</si>
  <si>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</si>
  <si>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</si>
  <si>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</si>
  <si>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</si>
  <si>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</si>
  <si>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</si>
  <si>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</si>
  <si>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</si>
  <si>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</si>
  <si>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</si>
  <si>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</si>
  <si>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</si>
  <si>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</si>
  <si>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</si>
  <si>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</si>
  <si>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</si>
  <si>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</si>
  <si>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</si>
  <si>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</si>
  <si>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</si>
  <si>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</si>
  <si>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</si>
  <si>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</si>
  <si>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</si>
  <si>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</si>
  <si>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</si>
  <si>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</si>
  <si>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</si>
  <si>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</si>
  <si>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</si>
  <si>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</si>
  <si>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</si>
  <si>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</si>
  <si>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</si>
  <si>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</si>
  <si>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</si>
  <si>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</si>
  <si>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</si>
  <si>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</si>
  <si>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</si>
  <si>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</si>
  <si>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</si>
  <si>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</si>
  <si>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</si>
  <si>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</si>
  <si>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</si>
  <si>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</si>
  <si>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</si>
  <si>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</si>
  <si>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</si>
  <si>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</si>
  <si>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</si>
  <si>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</si>
  <si>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</si>
  <si>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</si>
  <si>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</si>
  <si>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</si>
  <si>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</si>
  <si>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</si>
  <si>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</si>
  <si>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</si>
  <si>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</si>
  <si>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</si>
  <si>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</si>
  <si>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</si>
  <si>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</si>
  <si>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</si>
  <si>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</si>
  <si>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</si>
  <si>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</si>
  <si>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</si>
  <si>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</si>
  <si>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</si>
  <si>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</si>
  <si>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</si>
  <si>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</si>
  <si>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</si>
  <si>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</si>
  <si>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</si>
  <si>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</si>
  <si>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</si>
  <si>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</si>
  <si>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</si>
  <si>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</si>
  <si>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</si>
  <si>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</si>
  <si>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</si>
  <si>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</si>
  <si>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</si>
  <si>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</si>
  <si>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</si>
  <si>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</si>
  <si>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</si>
  <si>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</si>
  <si>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</si>
  <si>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</si>
  <si>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</si>
  <si>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</si>
  <si>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</si>
  <si>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</si>
  <si>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</si>
  <si>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</si>
  <si>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</si>
  <si>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</si>
  <si>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</si>
  <si>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</si>
  <si>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</si>
  <si>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</si>
  <si>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</si>
  <si>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</si>
  <si>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</si>
  <si>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</si>
  <si>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</si>
  <si>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</si>
  <si>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</si>
  <si>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</si>
  <si>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</si>
  <si>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</si>
  <si>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</si>
  <si>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</si>
  <si>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</si>
  <si>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</si>
  <si>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</si>
  <si>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</si>
  <si>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</si>
  <si>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</si>
  <si>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</si>
  <si>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</si>
  <si>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</si>
  <si>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</si>
  <si>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</si>
  <si>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</si>
  <si>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</si>
  <si>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</si>
  <si>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</si>
  <si>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</si>
  <si>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</si>
  <si>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</si>
  <si>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</si>
  <si>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</si>
  <si>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</si>
  <si>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</si>
  <si>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</si>
  <si>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</si>
  <si>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</si>
  <si>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</si>
  <si>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</si>
  <si>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</si>
  <si>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</si>
  <si>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</si>
  <si>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</si>
  <si>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</si>
  <si>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</si>
  <si>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</si>
  <si>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</si>
  <si>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</si>
  <si>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</si>
  <si>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</si>
  <si>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</si>
  <si>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</si>
  <si>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</si>
  <si>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</si>
  <si>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</si>
  <si>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</si>
  <si>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</si>
  <si>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</si>
  <si>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</si>
  <si>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</si>
  <si>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</si>
  <si>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</si>
  <si>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</si>
  <si>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</si>
  <si>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</si>
  <si>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</si>
  <si>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</si>
  <si>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</si>
  <si>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</si>
  <si>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</si>
  <si>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</si>
  <si>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</si>
  <si>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</si>
  <si>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</si>
  <si>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</si>
  <si>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</si>
  <si>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</si>
  <si>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</si>
  <si>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</si>
  <si>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</si>
  <si>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</si>
  <si>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</si>
  <si>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</si>
  <si>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</si>
  <si>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</si>
  <si>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</si>
  <si>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</si>
  <si>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</si>
  <si>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</si>
  <si>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</si>
  <si>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</si>
  <si>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</si>
  <si>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</si>
  <si>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</si>
  <si>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</si>
  <si>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</si>
  <si>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</si>
  <si>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</si>
  <si>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</si>
  <si>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</si>
  <si>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</si>
  <si>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</si>
  <si>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</si>
  <si>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</si>
  <si>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</si>
  <si>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</si>
  <si>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</si>
  <si>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</si>
  <si>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</si>
  <si>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</si>
  <si>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</si>
  <si>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</si>
  <si>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</si>
  <si>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</si>
  <si>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</si>
  <si>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</si>
  <si>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</si>
  <si>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</si>
  <si>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</si>
  <si>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</si>
  <si>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</si>
  <si>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</si>
  <si>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</si>
  <si>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</si>
  <si>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</si>
  <si>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</si>
  <si>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</si>
  <si>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</si>
  <si>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</si>
  <si>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</si>
  <si>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</si>
  <si>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</si>
  <si>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</si>
  <si>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</si>
  <si>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</si>
  <si>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</si>
  <si>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</si>
  <si>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</si>
  <si>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</si>
  <si>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</si>
  <si>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</si>
  <si>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</si>
  <si>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</si>
  <si>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</si>
  <si>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</si>
  <si>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</si>
  <si>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</si>
  <si>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</si>
  <si>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</si>
  <si>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</si>
  <si>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</si>
  <si>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</si>
  <si>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</si>
  <si>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</si>
  <si>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</si>
  <si>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</si>
  <si>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</si>
  <si>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</si>
  <si>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</si>
  <si>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</si>
  <si>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</si>
  <si>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</si>
  <si>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</si>
  <si>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</si>
  <si>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</si>
  <si>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</si>
  <si>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</si>
  <si>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</si>
  <si>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</si>
  <si>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</si>
  <si>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</si>
  <si>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</si>
  <si>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</si>
  <si>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</si>
  <si>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</si>
  <si>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</si>
  <si>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</si>
  <si>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</si>
  <si>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</si>
  <si>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</si>
  <si>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</si>
  <si>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</si>
  <si>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</si>
  <si>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</si>
  <si>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</si>
  <si>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</si>
  <si>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</si>
  <si>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</si>
  <si>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</si>
  <si>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</si>
  <si>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</si>
  <si>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</si>
  <si>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</si>
  <si>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</si>
  <si>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</si>
  <si>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</si>
  <si>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</si>
  <si>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</si>
  <si>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</si>
  <si>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</si>
  <si>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</si>
  <si>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</si>
  <si>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</si>
  <si>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</si>
  <si>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</si>
  <si>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</si>
  <si>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</si>
  <si>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</si>
  <si>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</si>
  <si>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</si>
  <si>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</si>
  <si>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</si>
  <si>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</si>
  <si>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</si>
  <si>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</si>
  <si>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</si>
  <si>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</si>
  <si>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</si>
  <si>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</si>
  <si>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</si>
  <si>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</si>
  <si>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</si>
  <si>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</si>
  <si>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</si>
  <si>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</si>
  <si>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</si>
  <si>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</si>
  <si>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</si>
  <si>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</si>
  <si>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</si>
  <si>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</si>
  <si>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</si>
  <si>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</si>
  <si>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</si>
  <si>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</si>
  <si>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</si>
  <si>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</si>
  <si>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</si>
  <si>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</si>
  <si>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</si>
  <si>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</si>
  <si>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</si>
  <si>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</si>
  <si>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</si>
  <si>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</si>
  <si>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</si>
  <si>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</si>
  <si>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</si>
  <si>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</si>
  <si>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</si>
  <si>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</si>
  <si>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</si>
  <si>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</si>
  <si>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</si>
  <si>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</si>
  <si>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</si>
  <si>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</si>
  <si>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</si>
  <si>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</si>
  <si>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</si>
  <si>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</si>
  <si>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</si>
  <si>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</si>
  <si>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</si>
  <si>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</si>
  <si>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</si>
  <si>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</si>
  <si>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</si>
  <si>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</si>
  <si>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</si>
  <si>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</si>
  <si>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</si>
  <si>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</si>
  <si>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</si>
  <si>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</si>
  <si>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</si>
  <si>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</si>
  <si>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</si>
  <si>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</si>
  <si>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</si>
  <si>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</si>
  <si>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</si>
  <si>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</si>
  <si>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</si>
  <si>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</si>
  <si>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</si>
  <si>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</si>
  <si>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</si>
  <si>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</si>
  <si>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</si>
  <si>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</si>
  <si>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</si>
  <si>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</si>
  <si>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</si>
  <si>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</si>
  <si>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</si>
  <si>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</si>
  <si>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</si>
  <si>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</si>
  <si>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</si>
  <si>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</si>
  <si>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</si>
  <si>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</si>
  <si>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</si>
  <si>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</si>
  <si>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</si>
  <si>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</si>
  <si>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</si>
  <si>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</si>
  <si>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</si>
  <si>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</si>
  <si>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</si>
  <si>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</si>
  <si>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</si>
  <si>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</si>
  <si>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</si>
  <si>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</si>
  <si>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</si>
  <si>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</si>
  <si>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</si>
  <si>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</si>
  <si>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</si>
  <si>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</si>
  <si>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</si>
  <si>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</si>
  <si>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</si>
  <si>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</si>
  <si>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</si>
  <si>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</si>
  <si>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</si>
  <si>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</si>
  <si>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</si>
  <si>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</si>
  <si>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</si>
  <si>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</si>
  <si>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</si>
  <si>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</si>
  <si>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</si>
  <si>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</si>
  <si>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</si>
  <si>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</si>
  <si>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</si>
  <si>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</si>
  <si>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</si>
  <si>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</si>
  <si>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</si>
  <si>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</si>
  <si>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</si>
  <si>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</si>
  <si>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</si>
  <si>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</si>
  <si>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</si>
  <si>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</si>
  <si>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</si>
  <si>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</si>
  <si>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</si>
  <si>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</si>
  <si>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</si>
  <si>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</si>
  <si>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</si>
  <si>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</si>
  <si>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</si>
  <si>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</si>
  <si>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</si>
  <si>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</si>
  <si>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</si>
  <si>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</si>
  <si>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</si>
  <si>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</si>
  <si>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</si>
  <si>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</si>
  <si>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</si>
  <si>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</si>
  <si>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</si>
  <si>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</si>
  <si>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</si>
  <si>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</si>
  <si>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</si>
  <si>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</si>
  <si>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</si>
  <si>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</si>
  <si>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</si>
  <si>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</si>
  <si>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</si>
  <si>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</si>
  <si>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</si>
  <si>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</si>
  <si>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</si>
  <si>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</si>
  <si>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</si>
  <si>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</si>
  <si>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</si>
  <si>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</si>
  <si>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</si>
  <si>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</si>
  <si>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</si>
  <si>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</si>
  <si>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</si>
  <si>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</si>
  <si>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</si>
  <si>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</si>
  <si>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</si>
  <si>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</si>
  <si>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</si>
  <si>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</si>
  <si>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</si>
  <si>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</si>
  <si>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</si>
  <si>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</si>
  <si>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</si>
  <si>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</si>
  <si>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</si>
  <si>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</si>
  <si>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</si>
  <si>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</si>
  <si>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</si>
  <si>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</si>
  <si>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</si>
  <si>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</si>
  <si>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</si>
  <si>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</si>
  <si>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</si>
  <si>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</si>
  <si>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</si>
  <si>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</si>
  <si>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</si>
  <si>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</si>
  <si>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</si>
  <si>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</si>
  <si>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</si>
  <si>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</si>
  <si>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</si>
  <si>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</si>
  <si>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</si>
  <si>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</si>
  <si>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</si>
  <si>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</si>
  <si>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</si>
  <si>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</si>
  <si>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</si>
  <si>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</si>
  <si>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</si>
  <si>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</si>
  <si>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</si>
  <si>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</si>
  <si>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</si>
  <si>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</si>
  <si>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</si>
  <si>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</si>
  <si>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</si>
  <si>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</si>
  <si>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</si>
  <si>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</si>
  <si>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</si>
  <si>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</si>
  <si>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</si>
  <si>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</si>
  <si>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</si>
  <si>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</si>
  <si>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</si>
  <si>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</si>
  <si>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</si>
  <si>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</si>
  <si>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</si>
  <si>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</si>
  <si>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</si>
  <si>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</si>
  <si>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</si>
  <si>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</si>
  <si>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</si>
  <si>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</si>
  <si>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</si>
  <si>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</si>
  <si>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</si>
  <si>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</si>
  <si>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</si>
  <si>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</si>
  <si>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</si>
  <si>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</si>
  <si>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</si>
  <si>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</si>
  <si>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</si>
  <si>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</si>
  <si>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</si>
  <si>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</si>
  <si>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</si>
  <si>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</si>
  <si>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</si>
  <si>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</si>
  <si>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</si>
  <si>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</si>
  <si>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</si>
  <si>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</si>
  <si>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</si>
  <si>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</si>
  <si>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</si>
  <si>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</si>
  <si>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</si>
  <si>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</si>
  <si>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</si>
  <si>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</si>
  <si>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</si>
  <si>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</si>
  <si>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</si>
  <si>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</si>
  <si>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</si>
  <si>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</si>
  <si>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</si>
  <si>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</si>
  <si>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</si>
  <si>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</si>
  <si>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</si>
  <si>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</si>
  <si>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</si>
  <si>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</si>
  <si>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</si>
  <si>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</si>
  <si>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</si>
  <si>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</si>
  <si>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</si>
  <si>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</si>
  <si>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</si>
  <si>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</si>
  <si>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</si>
  <si>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</si>
  <si>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</si>
  <si>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</si>
  <si>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</si>
  <si>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</si>
  <si>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</si>
  <si>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</si>
  <si>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</si>
  <si>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</si>
  <si>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</si>
  <si>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</si>
  <si>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</si>
  <si>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</si>
  <si>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</si>
  <si>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</si>
  <si>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</si>
  <si>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</si>
  <si>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</si>
  <si>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</si>
  <si>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</si>
  <si>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</si>
  <si>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</si>
  <si>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</si>
  <si>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</si>
  <si>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</si>
  <si>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</si>
  <si>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</si>
  <si>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</si>
  <si>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</si>
  <si>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</si>
  <si>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</si>
  <si>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</si>
  <si>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</si>
  <si>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</si>
  <si>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</si>
  <si>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</si>
  <si>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</si>
  <si>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</si>
  <si>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</si>
  <si>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</si>
  <si>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</si>
  <si>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</si>
  <si>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</si>
  <si>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</si>
  <si>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</si>
  <si>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</si>
  <si>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</si>
  <si>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</si>
  <si>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</si>
  <si>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</si>
  <si>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</si>
  <si>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</si>
  <si>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</si>
  <si>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</si>
  <si>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</si>
  <si>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</si>
  <si>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</si>
  <si>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</si>
  <si>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</si>
  <si>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</si>
  <si>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</si>
  <si>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</si>
  <si>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</si>
  <si>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</si>
  <si>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</si>
  <si>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</si>
  <si>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</si>
  <si>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</si>
  <si>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</si>
  <si>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</si>
  <si>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</si>
  <si>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</si>
  <si>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</si>
  <si>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</si>
  <si>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</si>
  <si>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</si>
  <si>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</si>
  <si>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</si>
  <si>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</si>
  <si>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</si>
  <si>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</si>
  <si>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</si>
  <si>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</si>
  <si>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</si>
  <si>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</si>
  <si>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</si>
  <si>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</si>
  <si>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</si>
  <si>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</si>
  <si>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</si>
  <si>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</si>
  <si>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</si>
  <si>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</si>
  <si>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</si>
  <si>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</si>
  <si>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</si>
  <si>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</si>
  <si>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</si>
  <si>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</si>
  <si>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</si>
  <si>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</si>
  <si>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</si>
  <si>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</si>
  <si>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</si>
  <si>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</si>
  <si>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</si>
  <si>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</si>
  <si>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</si>
  <si>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</si>
  <si>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</si>
  <si>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</si>
  <si>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</si>
  <si>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</si>
  <si>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</si>
  <si>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</si>
  <si>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</si>
  <si>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</si>
  <si>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</si>
  <si>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</si>
  <si>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</si>
  <si>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</si>
  <si>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</si>
  <si>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</si>
  <si>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</si>
  <si>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</si>
  <si>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</si>
  <si>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</si>
  <si>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</si>
  <si>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</si>
  <si>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</si>
  <si>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</si>
  <si>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</si>
  <si>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</si>
  <si>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</si>
  <si>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</si>
  <si>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</si>
  <si>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</si>
  <si>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</si>
  <si>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</si>
  <si>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</si>
  <si>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</si>
  <si>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</si>
  <si>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</si>
  <si>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</si>
  <si>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</si>
  <si>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</si>
  <si>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</si>
  <si>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</si>
  <si>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</si>
  <si>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</si>
  <si>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</si>
  <si>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</si>
  <si>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</si>
  <si>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</si>
  <si>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</si>
  <si>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</si>
  <si>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</si>
  <si>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</si>
  <si>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</si>
  <si>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</si>
  <si>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</si>
  <si>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</si>
  <si>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</si>
  <si>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</si>
  <si>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</si>
  <si>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</si>
  <si>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</si>
  <si>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</si>
  <si>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</si>
  <si>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</si>
  <si>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</si>
  <si>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</si>
  <si>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</si>
  <si>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</si>
  <si>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</si>
  <si>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</si>
  <si>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</si>
  <si>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</si>
  <si>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</si>
  <si>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</si>
  <si>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</si>
  <si>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</si>
  <si>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</si>
  <si>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</si>
  <si>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</si>
  <si>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</si>
  <si>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</si>
  <si>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</si>
  <si>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</si>
  <si>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</si>
  <si>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</si>
  <si>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</si>
  <si>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</si>
  <si>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</si>
  <si>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</si>
  <si>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</si>
  <si>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</si>
  <si>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</si>
  <si>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</si>
  <si>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</si>
  <si>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</si>
  <si>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</si>
  <si>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</si>
  <si>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</si>
  <si>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</si>
  <si>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</si>
  <si>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</si>
  <si>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</si>
  <si>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</si>
  <si>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</si>
  <si>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</si>
  <si>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</si>
  <si>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</si>
  <si>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</si>
  <si>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</si>
  <si>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</si>
  <si>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</si>
  <si>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</si>
  <si>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</si>
  <si>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</si>
  <si>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</si>
  <si>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</si>
  <si>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</si>
  <si>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</si>
  <si>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</si>
  <si>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</si>
  <si>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</si>
  <si>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</si>
  <si>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</si>
  <si>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</si>
  <si>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</si>
  <si>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</si>
  <si>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</si>
  <si>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</si>
  <si>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</si>
  <si>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</si>
  <si>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</si>
  <si>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</si>
  <si>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</si>
  <si>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</si>
  <si>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</si>
  <si>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</si>
  <si>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</si>
  <si>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</si>
  <si>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</si>
  <si>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</si>
  <si>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</si>
  <si>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</si>
  <si>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</si>
  <si>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</si>
  <si>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</si>
  <si>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</si>
  <si>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</si>
  <si>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</si>
  <si>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</si>
  <si>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</si>
  <si>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</si>
  <si>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</si>
  <si>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</si>
  <si>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</si>
  <si>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</si>
  <si>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</si>
  <si>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</si>
  <si>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</si>
  <si>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</si>
  <si>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</si>
  <si>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</si>
  <si>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</si>
  <si>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</si>
  <si>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</si>
  <si>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</si>
  <si>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</si>
  <si>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</si>
  <si>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</si>
  <si>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</si>
  <si>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</si>
  <si>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</si>
  <si>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</si>
  <si>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</si>
  <si>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</si>
  <si>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</si>
  <si>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</si>
  <si>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</si>
  <si>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</si>
  <si>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</si>
  <si>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</si>
  <si>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</si>
  <si>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</si>
  <si>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</si>
  <si>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</si>
  <si>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</si>
  <si>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</si>
  <si>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</si>
  <si>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</si>
  <si>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</si>
  <si>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</si>
  <si>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</si>
  <si>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</si>
  <si>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</si>
  <si>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</si>
  <si>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</si>
  <si>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</si>
  <si>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</si>
  <si>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</si>
  <si>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</si>
  <si>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</si>
  <si>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</si>
  <si>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</si>
  <si>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</si>
  <si>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</si>
  <si>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</si>
  <si>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</si>
  <si>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</si>
  <si>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</si>
  <si>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</si>
  <si>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</si>
  <si>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</si>
  <si>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</si>
  <si>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</si>
  <si>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</si>
  <si>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</si>
  <si>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</si>
  <si>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</si>
  <si>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</si>
  <si>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</si>
  <si>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</si>
  <si>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</si>
  <si>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</si>
  <si>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</si>
  <si>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</si>
  <si>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</si>
  <si>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</si>
  <si>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</si>
  <si>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</si>
  <si>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</si>
  <si>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</si>
  <si>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</si>
  <si>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</si>
  <si>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</si>
  <si>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</si>
  <si>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</si>
  <si>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</si>
  <si>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</si>
  <si>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</si>
  <si>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</si>
  <si>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</si>
  <si>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</si>
  <si>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</si>
  <si>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</si>
  <si>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</si>
  <si>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</si>
  <si>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</si>
  <si>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</si>
  <si>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</si>
  <si>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</si>
  <si>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</si>
  <si>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</si>
  <si>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</si>
  <si>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</si>
  <si>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</si>
  <si>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</si>
  <si>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</si>
  <si>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</si>
  <si>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</si>
  <si>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</si>
  <si>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</si>
  <si>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</si>
  <si>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</si>
  <si>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</si>
  <si>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</si>
  <si>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</si>
  <si>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</si>
  <si>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</si>
  <si>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</si>
  <si>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</si>
  <si>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</si>
  <si>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</si>
  <si>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</si>
  <si>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</si>
  <si>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</si>
  <si>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</si>
  <si>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</si>
  <si>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</si>
  <si>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</si>
  <si>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</si>
  <si>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</si>
  <si>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</si>
  <si>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</si>
  <si>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</si>
  <si>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</si>
  <si>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</si>
  <si>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</si>
  <si>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</si>
  <si>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</si>
  <si>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</si>
  <si>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</si>
  <si>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</si>
  <si>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</si>
  <si>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</si>
  <si>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</si>
  <si>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</si>
  <si>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</si>
  <si>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</si>
  <si>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</si>
  <si>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</si>
  <si>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</si>
  <si>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</si>
  <si>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</si>
  <si>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</si>
  <si>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</si>
  <si>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</si>
  <si>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</si>
  <si>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</si>
  <si>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</si>
  <si>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</si>
  <si>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</si>
  <si>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</si>
  <si>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</si>
  <si>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</si>
  <si>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</si>
  <si>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</si>
  <si>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</si>
  <si>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</si>
  <si>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</si>
  <si>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</si>
  <si>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</si>
  <si>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</si>
  <si>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</si>
  <si>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</si>
  <si>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</si>
  <si>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</si>
  <si>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</si>
  <si>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</si>
  <si>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</si>
  <si>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</si>
  <si>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</si>
  <si>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</si>
  <si>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</si>
  <si>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</si>
  <si>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</si>
  <si>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</si>
  <si>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</si>
  <si>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</si>
  <si>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</si>
  <si>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</si>
  <si>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</si>
  <si>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</si>
  <si>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</si>
  <si>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</si>
  <si>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</si>
  <si>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</si>
  <si>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</si>
  <si>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</si>
  <si>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</si>
  <si>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</si>
  <si>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</si>
  <si>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</si>
  <si>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</si>
  <si>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</si>
  <si>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</si>
  <si>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</si>
  <si>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</si>
  <si>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</si>
  <si>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</si>
  <si>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</si>
  <si>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</si>
  <si>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</si>
  <si>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</si>
  <si>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</si>
  <si>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</si>
  <si>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</si>
  <si>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</si>
  <si>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</si>
  <si>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</si>
  <si>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</si>
  <si>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</si>
  <si>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</si>
  <si>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</si>
  <si>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</si>
  <si>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</si>
  <si>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</si>
  <si>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</si>
  <si>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</si>
  <si>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</si>
  <si>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</si>
  <si>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</si>
  <si>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</si>
  <si>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</si>
  <si>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</si>
  <si>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</si>
  <si>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</si>
  <si>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</si>
  <si>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</si>
  <si>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</si>
  <si>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</si>
  <si>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</si>
  <si>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</si>
  <si>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</si>
  <si>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</si>
  <si>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</si>
  <si>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</si>
  <si>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</si>
  <si>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</si>
  <si>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</si>
  <si>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</si>
  <si>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</si>
  <si>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</si>
  <si>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</si>
  <si>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</si>
  <si>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</si>
  <si>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</si>
  <si>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</si>
  <si>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</si>
  <si>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</si>
  <si>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</si>
  <si>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</si>
  <si>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</si>
  <si>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</si>
  <si>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</si>
  <si>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</si>
  <si>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</si>
  <si>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</si>
  <si>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</si>
  <si>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</si>
  <si>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</si>
  <si>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</si>
  <si>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</si>
  <si>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</si>
  <si>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</si>
  <si>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</si>
  <si>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</si>
  <si>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</si>
  <si>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</si>
  <si>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</si>
  <si>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</si>
  <si>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</si>
  <si>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</si>
  <si>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</si>
  <si>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</si>
  <si>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</si>
  <si>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</si>
  <si>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</si>
  <si>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</si>
  <si>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</si>
  <si>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</si>
  <si>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</si>
  <si>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</si>
  <si>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</si>
  <si>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</si>
  <si>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</si>
  <si>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</si>
  <si>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</si>
  <si>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</si>
  <si>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</si>
  <si>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</si>
  <si>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</si>
  <si>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</si>
  <si>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</si>
  <si>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</si>
  <si>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</si>
  <si>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</si>
  <si>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</si>
  <si>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</si>
  <si>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</si>
  <si>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</si>
  <si>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</si>
  <si>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</si>
  <si>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</si>
  <si>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</si>
  <si>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</si>
  <si>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</si>
  <si>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</si>
  <si>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</si>
  <si>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</si>
  <si>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</si>
  <si>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</si>
  <si>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</si>
  <si>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</si>
  <si>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</si>
  <si>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</si>
  <si>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</si>
  <si>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</si>
  <si>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</si>
  <si>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</si>
  <si>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</si>
  <si>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</si>
  <si>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</si>
  <si>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</si>
  <si>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</si>
  <si>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</si>
  <si>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</si>
  <si>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</si>
  <si>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</si>
  <si>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</si>
  <si>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</si>
  <si>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</si>
  <si>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</si>
  <si>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</si>
  <si>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</si>
  <si>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</si>
  <si>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</si>
  <si>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</si>
  <si>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</si>
  <si>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</si>
  <si>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</si>
  <si>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</si>
  <si>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</si>
  <si>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</si>
  <si>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</si>
  <si>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</si>
  <si>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</si>
  <si>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</si>
  <si>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</si>
  <si>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</si>
  <si>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</si>
  <si>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</si>
  <si>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</si>
  <si>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</si>
  <si>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</si>
  <si>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</si>
  <si>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</si>
  <si>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</si>
  <si>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</si>
  <si>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</si>
  <si>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</si>
  <si>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</si>
  <si>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</si>
  <si>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</si>
  <si>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</si>
  <si>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</si>
  <si>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</si>
  <si>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</si>
  <si>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</si>
  <si>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</si>
  <si>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</si>
  <si>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</si>
  <si>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</si>
  <si>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</si>
  <si>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</si>
  <si>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</si>
  <si>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</si>
  <si>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</si>
  <si>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</si>
  <si>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</si>
  <si>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</si>
  <si>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</si>
  <si>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</si>
  <si>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</si>
  <si>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</si>
  <si>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</si>
  <si>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</si>
  <si>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</si>
  <si>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</si>
  <si>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</si>
  <si>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</si>
  <si>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</si>
  <si>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</si>
  <si>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</si>
  <si>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</si>
  <si>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</si>
  <si>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</si>
  <si>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</si>
  <si>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</si>
  <si>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</si>
  <si>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</si>
  <si>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</si>
  <si>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</si>
  <si>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</si>
  <si>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</si>
  <si>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</si>
  <si>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</si>
  <si>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</si>
  <si>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</si>
  <si>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</si>
  <si>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</si>
  <si>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</si>
  <si>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</si>
  <si>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</si>
  <si>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</si>
  <si>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</si>
  <si>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</si>
  <si>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</si>
  <si>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</si>
  <si>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</si>
  <si>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</si>
  <si>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</si>
  <si>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</si>
  <si>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</si>
  <si>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</si>
  <si>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</si>
  <si>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</si>
  <si>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</si>
  <si>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</si>
  <si>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</si>
  <si>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</si>
  <si>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</si>
  <si>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</si>
  <si>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</si>
  <si>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</si>
  <si>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</si>
  <si>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</si>
  <si>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</si>
  <si>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</si>
  <si>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</si>
  <si>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</si>
  <si>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</si>
  <si>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</si>
  <si>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</si>
  <si>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</si>
  <si>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</si>
  <si>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</si>
  <si>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</si>
  <si>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</si>
  <si>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</si>
  <si>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</si>
  <si>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</si>
  <si>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</si>
  <si>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</si>
  <si>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</si>
  <si>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</si>
  <si>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</si>
  <si>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</si>
  <si>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</si>
  <si>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</si>
  <si>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</si>
  <si>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</si>
  <si>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</si>
  <si>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</si>
  <si>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</si>
  <si>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</si>
  <si>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</si>
  <si>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</si>
  <si>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</si>
  <si>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</si>
  <si>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</si>
  <si>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</si>
  <si>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</si>
  <si>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</si>
  <si>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</si>
  <si>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</si>
  <si>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</si>
  <si>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</si>
  <si>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</si>
  <si>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</si>
  <si>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</si>
  <si>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</si>
  <si>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</si>
  <si>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</si>
  <si>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</si>
  <si>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</si>
  <si>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</si>
  <si>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</si>
  <si>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</si>
  <si>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</si>
  <si>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</si>
  <si>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</si>
  <si>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</si>
  <si>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</si>
  <si>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</si>
  <si>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</si>
  <si>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</si>
  <si>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</si>
  <si>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</si>
  <si>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</si>
  <si>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</si>
  <si>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</si>
  <si>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</si>
  <si>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</si>
  <si>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</si>
  <si>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</si>
  <si>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</si>
  <si>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</si>
  <si>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</si>
  <si>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</si>
  <si>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</si>
  <si>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</si>
  <si>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</si>
  <si>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</si>
  <si>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</si>
  <si>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</si>
  <si>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</si>
  <si>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</si>
  <si>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</si>
  <si>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</si>
  <si>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</si>
  <si>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</si>
  <si>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</si>
  <si>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</si>
  <si>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</si>
  <si>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</si>
  <si>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</si>
  <si>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</si>
  <si>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</si>
  <si>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</si>
  <si>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</si>
  <si>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</si>
  <si>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</si>
  <si>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</si>
  <si>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</si>
  <si>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</si>
  <si>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</si>
  <si>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</si>
  <si>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</si>
  <si>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</si>
  <si>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</si>
  <si>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</si>
  <si>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</si>
  <si>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</si>
  <si>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</si>
  <si>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</si>
  <si>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</si>
  <si>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</si>
  <si>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</si>
  <si>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</si>
  <si>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</si>
  <si>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</si>
  <si>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</si>
  <si>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</si>
  <si>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</si>
  <si>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</si>
  <si>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</si>
  <si>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</si>
  <si>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</si>
  <si>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</si>
  <si>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</si>
  <si>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</si>
  <si>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</si>
  <si>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</si>
  <si>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</si>
  <si>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</si>
  <si>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</si>
  <si>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</si>
  <si>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</si>
  <si>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</si>
  <si>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</si>
  <si>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</si>
  <si>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</si>
  <si>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</si>
  <si>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</si>
  <si>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</si>
  <si>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</si>
  <si>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</si>
  <si>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</si>
  <si>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</si>
  <si>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</si>
  <si>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</si>
  <si>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</si>
  <si>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</si>
  <si>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</si>
  <si>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</si>
  <si>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</si>
  <si>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</si>
  <si>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</si>
  <si>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</si>
  <si>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</si>
  <si>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</si>
  <si>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</si>
  <si>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</si>
  <si>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</si>
  <si>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</si>
  <si>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</si>
  <si>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</si>
  <si>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</si>
  <si>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</si>
  <si>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</si>
  <si>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</si>
  <si>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</si>
  <si>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</si>
  <si>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</si>
  <si>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</si>
  <si>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</si>
  <si>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</si>
  <si>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</si>
  <si>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</si>
  <si>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</si>
  <si>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</si>
  <si>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</si>
  <si>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</si>
  <si>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</si>
  <si>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</si>
  <si>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</si>
  <si>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</si>
  <si>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</si>
  <si>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</si>
  <si>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</si>
  <si>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</si>
  <si>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</si>
  <si>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</si>
  <si>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</si>
  <si>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</si>
  <si>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</si>
  <si>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</si>
  <si>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</si>
  <si>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</si>
  <si>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</si>
  <si>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</si>
  <si>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</si>
  <si>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</si>
  <si>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</si>
  <si>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</si>
  <si>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</si>
  <si>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</si>
  <si>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</si>
  <si>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</si>
  <si>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</si>
  <si>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</si>
  <si>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</si>
  <si>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</si>
  <si>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</si>
  <si>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</si>
  <si>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</si>
  <si>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</si>
  <si>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</si>
  <si>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</si>
  <si>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</si>
  <si>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</si>
  <si>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</si>
  <si>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</si>
  <si>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</si>
  <si>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</si>
  <si>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</si>
  <si>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</si>
  <si>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</si>
  <si>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</si>
  <si>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</si>
  <si>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</si>
  <si>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</si>
  <si>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</si>
  <si>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</si>
  <si>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</si>
  <si>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</si>
  <si>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</si>
  <si>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</si>
  <si>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</si>
  <si>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</si>
  <si>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</si>
  <si>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</si>
  <si>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</si>
  <si>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</si>
  <si>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</si>
  <si>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</si>
  <si>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</si>
  <si>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</si>
  <si>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</si>
  <si>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</si>
  <si>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</si>
  <si>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</si>
  <si>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</si>
  <si>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</si>
  <si>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</si>
  <si>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</si>
  <si>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</si>
  <si>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</si>
  <si>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</si>
  <si>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</si>
  <si>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</si>
  <si>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</si>
  <si>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</si>
  <si>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</si>
  <si>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</si>
  <si>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</si>
  <si>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</si>
  <si>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</si>
  <si>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</si>
  <si>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</si>
  <si>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</si>
  <si>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</si>
  <si>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</si>
  <si>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</si>
  <si>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</si>
  <si>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</si>
  <si>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</si>
  <si>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</si>
  <si>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</si>
  <si>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</si>
  <si>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</si>
  <si>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</si>
  <si>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</si>
  <si>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</si>
  <si>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</si>
  <si>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</si>
  <si>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</si>
  <si>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</si>
  <si>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</si>
  <si>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</si>
  <si>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</si>
  <si>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</si>
  <si>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</si>
  <si>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</si>
  <si>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</si>
  <si>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</si>
  <si>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</si>
  <si>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</si>
  <si>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</si>
  <si>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</si>
  <si>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</si>
  <si>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</si>
  <si>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</si>
  <si>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</si>
  <si>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</si>
  <si>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</si>
  <si>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</si>
  <si>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</si>
  <si>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</si>
  <si>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</si>
  <si>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</si>
  <si>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</si>
  <si>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</si>
  <si>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</si>
  <si>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</si>
  <si>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</si>
  <si>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</si>
  <si>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</si>
  <si>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</si>
  <si>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</si>
  <si>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</si>
  <si>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</si>
  <si>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</si>
  <si>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</si>
  <si>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</si>
  <si>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</si>
  <si>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</si>
  <si>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</si>
  <si>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</si>
  <si>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</si>
  <si>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</si>
  <si>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</si>
  <si>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</si>
  <si>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</si>
  <si>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</si>
  <si>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</si>
  <si>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</si>
  <si>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</si>
  <si>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</si>
  <si>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</si>
  <si>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</si>
  <si>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</si>
  <si>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</si>
  <si>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</si>
  <si>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</si>
  <si>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</si>
  <si>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</si>
  <si>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</si>
  <si>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</si>
  <si>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</si>
  <si>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</si>
  <si>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</si>
  <si>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</si>
  <si>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</si>
  <si>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</si>
  <si>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</si>
  <si>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</si>
  <si>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</si>
  <si>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</si>
  <si>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</si>
  <si>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</si>
  <si>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</si>
  <si>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</si>
  <si>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</si>
  <si>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</si>
  <si>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</si>
  <si>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</si>
  <si>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</si>
  <si>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</si>
  <si>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</si>
  <si>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</si>
  <si>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</si>
  <si>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</si>
  <si>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</si>
  <si>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</si>
  <si>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</si>
  <si>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</si>
  <si>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</si>
  <si>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</si>
  <si>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</si>
  <si>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</si>
  <si>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</si>
  <si>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</si>
  <si>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</si>
  <si>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</si>
  <si>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</si>
  <si>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</si>
  <si>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</si>
  <si>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</si>
  <si>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</si>
  <si>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</si>
  <si>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</si>
  <si>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</si>
  <si>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</si>
  <si>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</si>
  <si>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</si>
  <si>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</si>
  <si>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</si>
  <si>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</si>
  <si>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</si>
  <si>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</si>
  <si>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</si>
  <si>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</si>
  <si>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</si>
  <si>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</si>
  <si>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</si>
  <si>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</si>
  <si>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</si>
  <si>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</si>
  <si>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</si>
  <si>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</si>
  <si>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</si>
  <si>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</si>
  <si>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</si>
  <si>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</si>
  <si>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</si>
  <si>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</si>
  <si>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</si>
  <si>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</si>
  <si>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</si>
  <si>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</si>
  <si>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</si>
  <si>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</si>
  <si>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</si>
  <si>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</si>
  <si>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</si>
  <si>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</si>
  <si>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</si>
  <si>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</si>
  <si>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</si>
  <si>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</si>
  <si>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</si>
  <si>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</si>
  <si>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</si>
  <si>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</si>
  <si>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</si>
  <si>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</si>
  <si>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</si>
  <si>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</si>
  <si>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</si>
  <si>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</si>
  <si>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</si>
  <si>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</si>
  <si>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</si>
  <si>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</si>
  <si>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</si>
  <si>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</si>
  <si>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</si>
  <si>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</si>
  <si>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</si>
  <si>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</si>
  <si>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</si>
  <si>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</si>
  <si>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</si>
  <si>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</si>
  <si>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</si>
  <si>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</si>
  <si>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</si>
  <si>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</si>
  <si>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</si>
  <si>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</si>
  <si>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</si>
  <si>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</si>
  <si>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</si>
  <si>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</si>
  <si>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</si>
  <si>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</si>
  <si>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</si>
  <si>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</si>
  <si>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</si>
  <si>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</si>
  <si>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</si>
  <si>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</si>
  <si>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</si>
  <si>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</si>
  <si>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</si>
  <si>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</si>
  <si>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</si>
  <si>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</si>
  <si>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</si>
  <si>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</si>
  <si>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</si>
  <si>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</si>
  <si>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</si>
  <si>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</si>
  <si>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</si>
  <si>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</si>
  <si>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</si>
  <si>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</si>
  <si>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</si>
  <si>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</si>
  <si>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</si>
  <si>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</si>
  <si>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</si>
  <si>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</si>
  <si>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</si>
  <si>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</si>
  <si>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</si>
  <si>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</si>
  <si>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</si>
  <si>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</si>
  <si>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</si>
  <si>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</si>
  <si>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</si>
  <si>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</si>
  <si>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</si>
  <si>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</si>
  <si>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</si>
  <si>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</si>
  <si>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</si>
  <si>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</si>
  <si>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</si>
  <si>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</si>
  <si>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</si>
  <si>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</si>
  <si>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</si>
  <si>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</si>
  <si>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</si>
  <si>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</si>
  <si>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</si>
  <si>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</si>
  <si>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</si>
  <si>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</si>
  <si>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</si>
  <si>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</si>
  <si>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</si>
  <si>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</si>
  <si>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</si>
  <si>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</si>
  <si>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</si>
  <si>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</si>
  <si>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</si>
  <si>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</si>
  <si>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</si>
  <si>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</si>
  <si>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</si>
  <si>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</si>
  <si>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</si>
  <si>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</si>
  <si>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</si>
  <si>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</si>
  <si>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</si>
  <si>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</si>
  <si>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</si>
  <si>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</si>
  <si>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</si>
  <si>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</si>
  <si>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</si>
  <si>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</si>
  <si>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</si>
  <si>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</si>
  <si>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</si>
  <si>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</si>
  <si>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</si>
  <si>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</si>
  <si>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</si>
  <si>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</si>
  <si>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</si>
  <si>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</si>
  <si>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</si>
  <si>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</si>
  <si>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</si>
  <si>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</si>
  <si>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</si>
  <si>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</si>
  <si>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</si>
  <si>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</si>
  <si>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</si>
  <si>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</si>
  <si>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</si>
  <si>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</si>
  <si>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</si>
  <si>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</si>
  <si>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</si>
  <si>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</si>
  <si>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</si>
  <si>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</si>
  <si>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</si>
  <si>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</si>
  <si>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</si>
  <si>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</si>
  <si>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</si>
  <si>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</si>
  <si>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</si>
  <si>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</si>
  <si>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</si>
  <si>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</si>
  <si>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</si>
  <si>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</si>
  <si>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</si>
  <si>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</si>
  <si>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</si>
  <si>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</si>
  <si>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</si>
  <si>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</si>
  <si>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</si>
  <si>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</si>
  <si>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</si>
  <si>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</si>
  <si>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</si>
  <si>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</si>
  <si>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</si>
  <si>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</si>
  <si>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</si>
  <si>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</si>
  <si>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</si>
  <si>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</si>
  <si>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</si>
  <si>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</si>
  <si>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</si>
  <si>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</si>
  <si>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</si>
  <si>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</si>
  <si>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</si>
  <si>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</si>
  <si>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</si>
  <si>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</si>
  <si>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</si>
  <si>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</si>
  <si>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</si>
  <si>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</si>
  <si>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</si>
  <si>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</si>
  <si>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</si>
  <si>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</si>
  <si>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</si>
  <si>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</si>
  <si>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</si>
  <si>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</si>
  <si>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</si>
  <si>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</si>
  <si>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</si>
  <si>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</si>
  <si>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</si>
  <si>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</si>
  <si>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</si>
  <si>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</si>
  <si>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</si>
  <si>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</si>
  <si>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</si>
  <si>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</si>
  <si>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</si>
  <si>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</si>
  <si>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</si>
  <si>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</si>
  <si>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</si>
  <si>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</si>
  <si>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</si>
  <si>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</si>
  <si>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</si>
  <si>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</si>
  <si>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</si>
  <si>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</si>
  <si>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</si>
  <si>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</si>
  <si>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</si>
  <si>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</si>
  <si>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</si>
  <si>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</si>
  <si>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</si>
  <si>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</si>
  <si>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</si>
  <si>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</si>
  <si>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</si>
  <si>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</si>
  <si>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</si>
  <si>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</si>
  <si>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</si>
  <si>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</si>
  <si>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</si>
  <si>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</si>
  <si>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</si>
  <si>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</si>
  <si>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</si>
  <si>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</si>
  <si>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</si>
  <si>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</si>
  <si>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</si>
  <si>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</si>
  <si>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</si>
  <si>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</si>
  <si>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</si>
  <si>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</si>
  <si>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</si>
  <si>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</si>
  <si>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</si>
  <si>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</si>
  <si>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</si>
  <si>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</si>
  <si>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</si>
  <si>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</si>
  <si>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</si>
  <si>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</si>
  <si>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</si>
  <si>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</si>
  <si>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</si>
  <si>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</si>
  <si>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</si>
  <si>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</si>
  <si>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</si>
  <si>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</si>
  <si>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</si>
  <si>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</si>
  <si>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</si>
  <si>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</si>
  <si>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</si>
  <si>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</si>
  <si>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</si>
  <si>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</si>
  <si>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</si>
  <si>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</si>
  <si>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</si>
  <si>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</si>
  <si>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</si>
  <si>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</si>
  <si>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</si>
  <si>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</si>
  <si>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</si>
  <si>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</si>
  <si>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</si>
  <si>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</si>
  <si>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</si>
  <si>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</si>
  <si>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</si>
  <si>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</si>
  <si>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</si>
  <si>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</si>
  <si>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</si>
  <si>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</si>
  <si>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</si>
  <si>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</si>
  <si>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</si>
  <si>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</si>
  <si>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</si>
  <si>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</si>
  <si>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</si>
  <si>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</si>
  <si>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</si>
  <si>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</si>
  <si>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</si>
  <si>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</si>
  <si>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</si>
  <si>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</si>
  <si>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</si>
  <si>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</si>
  <si>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</si>
  <si>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</si>
  <si>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</si>
  <si>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</si>
  <si>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</si>
  <si>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</si>
  <si>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</si>
  <si>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</si>
  <si>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</si>
  <si>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</si>
  <si>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</si>
  <si>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</si>
  <si>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</si>
  <si>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</si>
  <si>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</si>
  <si>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</si>
  <si>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</si>
  <si>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</si>
  <si>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</si>
  <si>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</si>
  <si>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</si>
  <si>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</si>
  <si>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</si>
  <si>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</si>
  <si>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</si>
  <si>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</si>
  <si>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</si>
  <si>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</si>
  <si>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</si>
  <si>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</si>
  <si>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</si>
  <si>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</si>
  <si>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</si>
  <si>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</si>
  <si>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</si>
  <si>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</si>
  <si>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</si>
  <si>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</si>
  <si>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</si>
  <si>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</si>
  <si>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</si>
  <si>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</si>
  <si>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</si>
  <si>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</si>
  <si>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</si>
  <si>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</si>
  <si>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</si>
  <si>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</si>
  <si>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</si>
  <si>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</si>
  <si>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</si>
  <si>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</si>
  <si>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</si>
  <si>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</si>
  <si>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</si>
  <si>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</si>
  <si>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</si>
  <si>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</si>
  <si>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</si>
  <si>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</si>
  <si>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</si>
  <si>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</si>
  <si>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</si>
  <si>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</si>
  <si>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</si>
  <si>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</si>
  <si>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</si>
  <si>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</si>
  <si>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</si>
  <si>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</si>
  <si>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</si>
  <si>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</si>
  <si>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</si>
  <si>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</si>
  <si>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</si>
  <si>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</si>
  <si>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</si>
  <si>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</si>
  <si>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</si>
  <si>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</si>
  <si>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</si>
  <si>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</si>
  <si>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</si>
  <si>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</si>
  <si>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</si>
  <si>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</si>
  <si>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</si>
  <si>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</si>
  <si>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</si>
  <si>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</si>
  <si>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</si>
  <si>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</si>
  <si>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</si>
  <si>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</si>
  <si>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</si>
  <si>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</si>
  <si>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</si>
  <si>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</si>
  <si>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</si>
  <si>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</si>
  <si>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</si>
  <si>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</si>
  <si>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</si>
  <si>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</si>
  <si>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</si>
  <si>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</si>
  <si>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</si>
  <si>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</si>
  <si>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</si>
  <si>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</si>
  <si>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</si>
  <si>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</si>
  <si>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</si>
  <si>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</si>
  <si>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</si>
  <si>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</si>
  <si>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</si>
  <si>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</si>
  <si>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</si>
  <si>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</si>
  <si>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</si>
  <si>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</si>
  <si>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</si>
  <si>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</si>
  <si>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</si>
  <si>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</si>
  <si>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</si>
  <si>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</si>
  <si>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</si>
  <si>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</si>
  <si>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</si>
  <si>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</si>
  <si>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</si>
  <si>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</si>
  <si>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</si>
  <si>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</si>
  <si>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</si>
  <si>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</si>
  <si>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</si>
  <si>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</si>
  <si>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</si>
  <si>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</si>
  <si>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</si>
  <si>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</si>
  <si>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</si>
  <si>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</si>
  <si>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</si>
  <si>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</si>
  <si>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</si>
  <si>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</si>
  <si>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</si>
  <si>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</si>
  <si>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</si>
  <si>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</si>
  <si>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</si>
  <si>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</si>
  <si>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</si>
  <si>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</si>
  <si>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</si>
  <si>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</si>
  <si>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</si>
  <si>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</si>
  <si>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</si>
  <si>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</si>
  <si>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</si>
  <si>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</si>
  <si>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</si>
  <si>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</si>
  <si>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</si>
  <si>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</si>
  <si>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</si>
  <si>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</si>
  <si>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</si>
  <si>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</si>
  <si>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</si>
  <si>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</si>
  <si>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</si>
  <si>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</si>
  <si>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</si>
  <si>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</si>
  <si>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</si>
  <si>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</si>
  <si>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</si>
  <si>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</si>
  <si>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</si>
  <si>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</si>
  <si>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</si>
  <si>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</si>
  <si>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</si>
  <si>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</si>
  <si>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</si>
  <si>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</si>
  <si>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</si>
  <si>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</si>
  <si>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</si>
  <si>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</si>
  <si>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</si>
  <si>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</si>
  <si>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</si>
  <si>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</si>
  <si>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</si>
  <si>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</si>
  <si>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</si>
  <si>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</si>
  <si>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</si>
  <si>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</si>
  <si>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</si>
  <si>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</si>
  <si>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</si>
  <si>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</si>
  <si>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</si>
  <si>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</si>
  <si>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</si>
  <si>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</si>
  <si>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</si>
  <si>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</si>
  <si>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</si>
  <si>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</si>
  <si>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</si>
  <si>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</si>
  <si>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</si>
  <si>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</si>
  <si>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</si>
  <si>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</si>
  <si>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</si>
  <si>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</si>
  <si>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</si>
  <si>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</si>
  <si>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</si>
  <si>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</si>
  <si>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</si>
  <si>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</si>
  <si>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</si>
  <si>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</si>
  <si>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</si>
  <si>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</si>
  <si>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</si>
  <si>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</si>
  <si>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</si>
  <si>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</si>
  <si>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</si>
  <si>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</si>
  <si>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</si>
  <si>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</si>
  <si>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</si>
  <si>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</si>
  <si>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</si>
  <si>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</si>
  <si>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</si>
  <si>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</si>
  <si>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</si>
  <si>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</si>
  <si>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</si>
  <si>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</si>
  <si>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</si>
  <si>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</si>
  <si>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</si>
  <si>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</si>
  <si>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</si>
  <si>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</si>
  <si>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</si>
  <si>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</si>
  <si>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</si>
  <si>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</si>
  <si>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</si>
  <si>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</si>
  <si>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</si>
  <si>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</si>
  <si>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</si>
  <si>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</si>
  <si>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</si>
  <si>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</si>
  <si>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</si>
  <si>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</si>
  <si>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</si>
  <si>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</si>
  <si>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</si>
  <si>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</si>
  <si>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</si>
  <si>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</si>
  <si>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</si>
  <si>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</si>
  <si>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</si>
  <si>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</si>
  <si>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</si>
  <si>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</si>
  <si>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</si>
  <si>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</si>
  <si>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</si>
  <si>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</si>
  <si>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</si>
  <si>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</si>
  <si>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</si>
  <si>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</si>
  <si>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</si>
  <si>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</si>
  <si>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</si>
  <si>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</si>
  <si>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</si>
  <si>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</si>
  <si>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</si>
  <si>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</si>
  <si>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</si>
  <si>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</si>
  <si>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</si>
  <si>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</si>
  <si>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</si>
  <si>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</si>
  <si>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</si>
  <si>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</si>
  <si>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</si>
  <si>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</si>
  <si>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</si>
  <si>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</si>
  <si>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</si>
  <si>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</si>
  <si>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</si>
  <si>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</si>
  <si>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</si>
  <si>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</si>
  <si>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</si>
  <si>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</si>
  <si>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</si>
  <si>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</si>
  <si>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</si>
  <si>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</si>
  <si>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</si>
  <si>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</si>
  <si>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</si>
  <si>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</si>
  <si>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</si>
  <si>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</si>
  <si>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</si>
  <si>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</si>
  <si>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</si>
  <si>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</si>
  <si>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</si>
  <si>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</si>
  <si>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</si>
  <si>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</si>
  <si>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</si>
  <si>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</si>
  <si>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</si>
  <si>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</si>
  <si>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</si>
  <si>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</si>
  <si>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</si>
  <si>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</si>
  <si>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</si>
  <si>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</si>
  <si>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</si>
  <si>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</si>
  <si>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</si>
  <si>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</si>
  <si>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</si>
  <si>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</si>
  <si>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</si>
  <si>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</si>
  <si>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</si>
  <si>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</si>
  <si>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</si>
  <si>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</si>
  <si>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</si>
  <si>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</si>
  <si>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</si>
  <si>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</si>
  <si>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</si>
  <si>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</si>
  <si>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</si>
  <si>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</si>
  <si>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</si>
  <si>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</si>
  <si>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</si>
  <si>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</si>
  <si>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</si>
  <si>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</si>
  <si>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</si>
  <si>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</si>
  <si>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</si>
  <si>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</si>
  <si>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</si>
  <si>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</si>
  <si>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</si>
  <si>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</si>
  <si>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</si>
  <si>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</si>
  <si>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</si>
  <si>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</si>
  <si>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</si>
  <si>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</si>
  <si>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</si>
  <si>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</si>
  <si>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</si>
  <si>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</si>
  <si>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</si>
  <si>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</si>
  <si>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</si>
  <si>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</si>
  <si>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</si>
  <si>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</si>
  <si>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</si>
  <si>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</si>
  <si>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</si>
  <si>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</si>
  <si>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</si>
  <si>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</si>
  <si>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</si>
  <si>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</si>
  <si>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</si>
  <si>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</si>
  <si>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</si>
  <si>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</si>
  <si>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</si>
  <si>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</si>
  <si>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</si>
  <si>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</si>
  <si>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</si>
  <si>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</si>
  <si>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</si>
  <si>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</si>
  <si>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</si>
  <si>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</si>
  <si>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</si>
  <si>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</si>
  <si>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</si>
  <si>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</si>
  <si>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</si>
  <si>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</si>
  <si>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</si>
  <si>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</si>
  <si>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</si>
  <si>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</si>
  <si>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</si>
  <si>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</si>
  <si>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</si>
  <si>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</si>
  <si>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</si>
  <si>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</si>
  <si>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</si>
  <si>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</si>
  <si>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</si>
  <si>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</si>
  <si>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</si>
  <si>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</si>
  <si>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</si>
  <si>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</si>
  <si>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</si>
  <si>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</si>
  <si>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</si>
  <si>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</si>
  <si>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</si>
  <si>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</si>
  <si>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</si>
  <si>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</si>
  <si>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</si>
  <si>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</si>
  <si>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</si>
  <si>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</si>
  <si>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</si>
  <si>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</si>
  <si>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</si>
  <si>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</si>
  <si>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</si>
  <si>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</si>
  <si>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</si>
  <si>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</si>
  <si>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</si>
  <si>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</si>
  <si>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</si>
  <si>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</si>
  <si>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</si>
  <si>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</si>
  <si>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</si>
  <si>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</si>
  <si>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</si>
  <si>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</si>
  <si>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</si>
  <si>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</si>
  <si>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</si>
  <si>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</si>
  <si>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</si>
  <si>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</si>
  <si>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</si>
  <si>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</si>
  <si>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</si>
  <si>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</si>
  <si>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</si>
  <si>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</si>
  <si>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</si>
  <si>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</si>
  <si>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</si>
  <si>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</si>
  <si>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</si>
  <si>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</si>
  <si>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</si>
  <si>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</si>
  <si>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</si>
  <si>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</si>
  <si>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</si>
  <si>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</si>
  <si>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</si>
  <si>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</si>
  <si>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</si>
  <si>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</si>
  <si>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</si>
  <si>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</si>
  <si>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</si>
  <si>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</si>
  <si>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</si>
  <si>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</si>
  <si>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</si>
  <si>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</si>
  <si>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</si>
  <si>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</si>
  <si>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</si>
  <si>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</si>
  <si>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</si>
  <si>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</si>
  <si>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</si>
  <si>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</si>
  <si>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</si>
  <si>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</si>
  <si>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</si>
  <si>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</si>
  <si>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</si>
  <si>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</si>
  <si>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</si>
  <si>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</si>
  <si>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</si>
  <si>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</si>
  <si>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</si>
  <si>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</si>
  <si>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</si>
  <si>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</si>
  <si>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</si>
  <si>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</si>
  <si>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</si>
  <si>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</si>
  <si>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</si>
  <si>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</si>
  <si>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</si>
  <si>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</si>
  <si>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</si>
  <si>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</si>
  <si>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</si>
  <si>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</si>
  <si>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</si>
  <si>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</si>
  <si>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</si>
  <si>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</si>
  <si>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</si>
  <si>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</si>
  <si>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</si>
  <si>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</si>
  <si>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</si>
  <si>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</si>
  <si>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</si>
  <si>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</si>
  <si>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</si>
  <si>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</si>
  <si>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</si>
  <si>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</si>
  <si>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</si>
  <si>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</si>
  <si>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</si>
  <si>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</si>
  <si>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</si>
  <si>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</si>
  <si>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</si>
  <si>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</si>
  <si>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</si>
  <si>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</si>
  <si>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</si>
  <si>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</si>
  <si>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</si>
  <si>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</si>
  <si>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</si>
  <si>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</si>
  <si>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</si>
  <si>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</si>
  <si>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</si>
  <si>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</si>
  <si>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</si>
  <si>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</si>
  <si>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</si>
  <si>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</si>
  <si>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</si>
  <si>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</si>
  <si>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</si>
  <si>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</si>
  <si>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</si>
  <si>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</si>
  <si>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</si>
  <si>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</si>
  <si>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</si>
  <si>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</si>
  <si>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</si>
  <si>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</si>
  <si>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</si>
  <si>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</si>
  <si>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</si>
  <si>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</si>
  <si>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</si>
  <si>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</si>
  <si>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</si>
  <si>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</si>
  <si>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</si>
  <si>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</si>
  <si>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</si>
  <si>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</si>
  <si>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</si>
  <si>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</si>
  <si>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</si>
  <si>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</si>
  <si>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</si>
  <si>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</si>
  <si>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</si>
  <si>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</si>
  <si>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</si>
  <si>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</si>
  <si>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</si>
  <si>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</si>
  <si>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</si>
  <si>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</si>
  <si>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</si>
  <si>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</si>
  <si>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</si>
  <si>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</si>
  <si>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</si>
  <si>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</si>
  <si>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</si>
  <si>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</si>
  <si>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</si>
  <si>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</si>
  <si>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</si>
  <si>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</si>
  <si>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</si>
  <si>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</si>
  <si>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</si>
  <si>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</si>
  <si>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</si>
  <si>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</si>
  <si>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</si>
  <si>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</si>
  <si>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</si>
  <si>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</si>
  <si>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</si>
  <si>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</si>
  <si>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</si>
  <si>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</si>
  <si>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</si>
  <si>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</si>
  <si>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</si>
  <si>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</si>
  <si>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</si>
  <si>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</si>
  <si>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</si>
  <si>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</si>
  <si>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</si>
  <si>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</si>
  <si>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</si>
  <si>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</si>
  <si>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</si>
  <si>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</si>
  <si>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</si>
  <si>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</si>
  <si>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</si>
  <si>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</si>
  <si>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</si>
  <si>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</si>
  <si>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</si>
  <si>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</si>
  <si>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</si>
  <si>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</si>
  <si>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</si>
  <si>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</si>
  <si>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</si>
  <si>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</si>
  <si>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</si>
  <si>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</si>
  <si>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</si>
  <si>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</si>
  <si>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</si>
  <si>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</si>
  <si>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</si>
  <si>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</si>
  <si>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</si>
  <si>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</si>
  <si>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</si>
  <si>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</si>
  <si>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</si>
  <si>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</si>
  <si>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</si>
  <si>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</si>
  <si>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</si>
  <si>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</si>
  <si>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</si>
  <si>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</si>
  <si>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</si>
  <si>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</si>
  <si>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</si>
  <si>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</si>
  <si>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</si>
  <si>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</si>
  <si>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</si>
  <si>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</si>
  <si>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</si>
  <si>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</si>
  <si>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</si>
  <si>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</si>
  <si>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</si>
  <si>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</si>
  <si>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</si>
  <si>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</si>
  <si>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</si>
  <si>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</si>
  <si>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</si>
  <si>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</si>
  <si>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</si>
  <si>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</si>
  <si>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</si>
  <si>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</si>
  <si>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</si>
  <si>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</si>
  <si>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</si>
  <si>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</si>
  <si>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</si>
  <si>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</si>
  <si>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</si>
  <si>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</si>
  <si>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</si>
  <si>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</si>
  <si>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</si>
  <si>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</si>
  <si>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</si>
  <si>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</si>
  <si>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</si>
  <si>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</si>
  <si>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</si>
  <si>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</si>
  <si>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</si>
  <si>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</si>
  <si>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</si>
  <si>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</si>
  <si>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</si>
  <si>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</si>
  <si>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</si>
  <si>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</si>
  <si>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</si>
  <si>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</si>
  <si>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</si>
  <si>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</si>
  <si>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</si>
  <si>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</si>
  <si>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</si>
  <si>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</si>
  <si>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</si>
  <si>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</si>
  <si>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</si>
  <si>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</si>
  <si>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</si>
  <si>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</si>
  <si>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</si>
  <si>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</si>
  <si>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</si>
  <si>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</si>
  <si>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</si>
  <si>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</si>
  <si>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</si>
  <si>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</si>
  <si>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</si>
  <si>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</si>
  <si>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</si>
  <si>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</si>
  <si>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</si>
  <si>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</si>
  <si>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</si>
  <si>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</si>
  <si>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</si>
  <si>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</si>
  <si>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</si>
  <si>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</si>
  <si>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</si>
  <si>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</si>
  <si>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</si>
  <si>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</si>
  <si>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</si>
  <si>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</si>
  <si>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</si>
  <si>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</si>
  <si>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</si>
  <si>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</si>
  <si>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</si>
  <si>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</si>
  <si>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</si>
  <si>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</si>
  <si>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</si>
  <si>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</si>
  <si>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</si>
  <si>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</si>
  <si>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</si>
  <si>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</si>
  <si>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</si>
  <si>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</si>
  <si>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</si>
  <si>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</si>
  <si>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</si>
  <si>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</si>
  <si>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</si>
  <si>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</si>
  <si>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</si>
  <si>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</si>
  <si>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</si>
  <si>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</si>
  <si>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</si>
  <si>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</si>
  <si>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</si>
  <si>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</si>
  <si>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</si>
  <si>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</si>
  <si>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</si>
  <si>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</si>
  <si>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</si>
  <si>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</si>
  <si>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</si>
  <si>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</si>
  <si>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</si>
  <si>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</si>
  <si>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</si>
  <si>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</si>
  <si>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</si>
  <si>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</si>
  <si>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</si>
  <si>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</si>
  <si>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</si>
  <si>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</si>
  <si>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</si>
  <si>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</si>
  <si>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</si>
  <si>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</si>
  <si>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</si>
  <si>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</si>
  <si>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</si>
  <si>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</si>
  <si>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</si>
  <si>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</si>
  <si>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</si>
  <si>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</si>
  <si>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</si>
  <si>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</si>
  <si>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</si>
  <si>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</si>
  <si>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</si>
  <si>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</si>
  <si>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</si>
  <si>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</si>
  <si>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</si>
  <si>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</si>
  <si>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</si>
  <si>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</si>
  <si>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</si>
  <si>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</si>
  <si>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</si>
  <si>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</si>
  <si>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</si>
  <si>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</si>
  <si>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</si>
  <si>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</si>
  <si>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</si>
  <si>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</si>
  <si>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</si>
  <si>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</si>
  <si>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</si>
  <si>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</si>
  <si>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</si>
  <si>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</si>
  <si>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</si>
  <si>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</si>
  <si>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</si>
  <si>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</si>
  <si>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</si>
  <si>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</si>
  <si>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</si>
  <si>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</si>
  <si>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</si>
  <si>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</si>
  <si>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</si>
  <si>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</si>
  <si>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</si>
  <si>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</si>
  <si>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</si>
  <si>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</si>
  <si>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</si>
  <si>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</si>
  <si>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</si>
  <si>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</si>
  <si>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</si>
  <si>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</si>
  <si>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</si>
  <si>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</si>
  <si>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</si>
  <si>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</si>
  <si>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</si>
  <si>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</si>
  <si>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</si>
  <si>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</si>
  <si>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</si>
  <si>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</si>
  <si>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</si>
  <si>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</si>
  <si>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</si>
  <si>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</si>
  <si>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</si>
  <si>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</si>
  <si>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</si>
  <si>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</si>
  <si>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</si>
  <si>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</si>
  <si>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</si>
  <si>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</si>
  <si>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</si>
  <si>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</si>
  <si>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</si>
  <si>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</si>
  <si>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</si>
  <si>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</si>
  <si>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</si>
  <si>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</si>
  <si>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</si>
  <si>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</si>
  <si>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</si>
  <si>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</si>
  <si>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</si>
  <si>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</si>
  <si>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</si>
  <si>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</si>
  <si>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</si>
  <si>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</si>
  <si>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</si>
  <si>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</si>
  <si>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</si>
  <si>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</si>
  <si>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</si>
  <si>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</si>
  <si>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</si>
  <si>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</si>
  <si>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</si>
  <si>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</si>
  <si>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</si>
  <si>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</si>
  <si>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</si>
  <si>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</si>
  <si>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</si>
  <si>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</si>
  <si>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</si>
  <si>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</si>
  <si>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</si>
  <si>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</si>
  <si>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</si>
  <si>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</si>
  <si>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</si>
  <si>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</si>
  <si>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</si>
  <si>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</si>
  <si>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</si>
  <si>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</si>
  <si>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</si>
  <si>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</si>
  <si>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</si>
  <si>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</si>
  <si>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</si>
  <si>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</si>
  <si>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</si>
  <si>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</si>
  <si>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</si>
  <si>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</si>
  <si>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</si>
  <si>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</si>
  <si>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</si>
  <si>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</si>
  <si>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</si>
  <si>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</si>
  <si>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</si>
  <si>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</si>
  <si>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</si>
  <si>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</si>
  <si>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</si>
  <si>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</si>
  <si>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</si>
  <si>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</si>
  <si>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</si>
  <si>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</si>
  <si>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</si>
  <si>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</si>
  <si>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</si>
  <si>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</si>
  <si>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</si>
  <si>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</si>
  <si>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</si>
  <si>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</si>
  <si>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</si>
  <si>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</si>
  <si>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</si>
  <si>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</si>
  <si>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</si>
  <si>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</si>
  <si>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</si>
  <si>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</si>
  <si>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</si>
  <si>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</si>
  <si>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</si>
  <si>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</si>
  <si>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</si>
  <si>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</si>
  <si>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</si>
  <si>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</si>
  <si>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</si>
  <si>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</si>
  <si>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</si>
  <si>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</si>
  <si>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</si>
  <si>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</si>
  <si>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</si>
  <si>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</si>
  <si>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</si>
  <si>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</si>
  <si>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</si>
  <si>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</si>
  <si>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</si>
  <si>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</si>
  <si>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</si>
  <si>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</si>
  <si>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</si>
  <si>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</si>
  <si>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</si>
  <si>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</si>
  <si>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</si>
  <si>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</si>
  <si>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</si>
  <si>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</si>
  <si>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</si>
  <si>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</si>
  <si>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</si>
  <si>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</si>
  <si>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</si>
  <si>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</si>
  <si>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</si>
  <si>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</si>
  <si>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</si>
  <si>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</si>
  <si>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</si>
  <si>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</si>
  <si>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</si>
  <si>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</si>
  <si>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</si>
  <si>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</si>
  <si>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</si>
  <si>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</si>
  <si>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</si>
  <si>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</si>
  <si>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</si>
  <si>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</si>
  <si>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</si>
  <si>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</si>
  <si>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</si>
  <si>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</si>
  <si>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</si>
  <si>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</si>
  <si>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</si>
  <si>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</si>
  <si>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</si>
  <si>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</si>
  <si>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</si>
  <si>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</si>
  <si>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</si>
  <si>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</si>
  <si>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</si>
  <si>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</si>
  <si>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</si>
  <si>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</si>
  <si>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</si>
  <si>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</si>
  <si>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</si>
  <si>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</si>
  <si>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</si>
  <si>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</si>
  <si>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</si>
  <si>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</si>
  <si>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</si>
  <si>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</si>
  <si>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</si>
  <si>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</si>
  <si>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</si>
  <si>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</si>
  <si>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</si>
  <si>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</si>
  <si>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</si>
  <si>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</si>
  <si>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</si>
  <si>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</si>
  <si>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</si>
  <si>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</si>
  <si>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</si>
  <si>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</si>
  <si>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</si>
  <si>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</si>
  <si>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</si>
  <si>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</si>
  <si>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</si>
  <si>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</si>
  <si>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</si>
  <si>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</si>
  <si>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</si>
  <si>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</si>
  <si>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</si>
  <si>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</si>
  <si>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</si>
  <si>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</si>
  <si>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</si>
  <si>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</si>
  <si>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</si>
  <si>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</si>
  <si>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</si>
  <si>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</si>
  <si>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</si>
  <si>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</si>
  <si>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</si>
  <si>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</si>
  <si>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</si>
  <si>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</si>
  <si>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</si>
  <si>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</si>
  <si>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</si>
  <si>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</si>
  <si>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</si>
  <si>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</si>
  <si>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</si>
  <si>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</si>
  <si>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</si>
  <si>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</si>
  <si>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</si>
  <si>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</si>
  <si>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</si>
  <si>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</si>
  <si>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</si>
  <si>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</si>
  <si>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</si>
  <si>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</si>
  <si>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</si>
  <si>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</si>
  <si>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</si>
  <si>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</si>
  <si>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</si>
  <si>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</si>
  <si>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</si>
  <si>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</si>
  <si>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</si>
  <si>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</si>
  <si>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</si>
  <si>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</si>
  <si>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</si>
  <si>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</si>
  <si>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</si>
  <si>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</si>
  <si>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</si>
  <si>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</si>
  <si>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</si>
  <si>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</si>
  <si>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</si>
  <si>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</si>
  <si>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</si>
  <si>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</si>
  <si>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</si>
  <si>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</si>
  <si>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</si>
  <si>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</si>
  <si>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</si>
  <si>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</si>
  <si>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</si>
  <si>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</si>
  <si>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</si>
  <si>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</si>
  <si>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</si>
  <si>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</si>
  <si>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</si>
  <si>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</si>
  <si>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</si>
  <si>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</si>
  <si>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</si>
  <si>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</si>
  <si>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</si>
  <si>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</si>
  <si>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</si>
  <si>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</si>
  <si>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</si>
  <si>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</si>
  <si>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</si>
  <si>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</si>
  <si>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</si>
  <si>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</si>
  <si>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</si>
  <si>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</si>
  <si>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</si>
  <si>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</si>
  <si>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</si>
  <si>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</si>
  <si>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</si>
  <si>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</si>
  <si>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</si>
  <si>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</si>
  <si>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</si>
  <si>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</si>
  <si>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</si>
  <si>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</si>
  <si>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</si>
  <si>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</si>
  <si>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</si>
  <si>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</si>
  <si>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</si>
  <si>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</si>
  <si>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</si>
  <si>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</si>
  <si>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</si>
  <si>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</si>
  <si>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</si>
  <si>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</si>
  <si>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</si>
  <si>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</si>
  <si>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</si>
  <si>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</si>
  <si>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</si>
  <si>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</si>
  <si>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</si>
  <si>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</si>
  <si>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</si>
  <si>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</si>
  <si>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</si>
  <si>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</si>
  <si>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</si>
  <si>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</si>
  <si>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</si>
  <si>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</si>
  <si>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</si>
  <si>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</si>
  <si>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</si>
  <si>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</si>
  <si>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</si>
  <si>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</si>
  <si>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</si>
  <si>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</si>
  <si>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</si>
  <si>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</si>
  <si>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</si>
  <si>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</si>
  <si>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</si>
  <si>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</si>
  <si>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</si>
  <si>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</si>
  <si>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</si>
  <si>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</si>
  <si>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</si>
  <si>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</si>
  <si>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</si>
  <si>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</si>
  <si>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</si>
  <si>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</si>
  <si>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</si>
  <si>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</si>
  <si>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</si>
  <si>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</si>
  <si>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</si>
  <si>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</si>
  <si>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</si>
  <si>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</si>
  <si>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</si>
  <si>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</si>
  <si>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</si>
  <si>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</si>
  <si>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</si>
  <si>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</si>
  <si>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</si>
  <si>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</si>
  <si>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</si>
  <si>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</si>
  <si>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</si>
  <si>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</si>
  <si>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</si>
  <si>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</si>
  <si>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</si>
  <si>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</si>
  <si>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</si>
  <si>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</si>
  <si>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</si>
  <si>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</si>
  <si>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</si>
  <si>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</si>
  <si>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</si>
  <si>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</si>
  <si>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</si>
  <si>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</si>
  <si>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</si>
  <si>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</si>
  <si>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</si>
  <si>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</si>
  <si>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</si>
  <si>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</si>
  <si>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</si>
  <si>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</si>
  <si>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</si>
  <si>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</si>
  <si>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</si>
  <si>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</si>
  <si>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</si>
  <si>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</si>
  <si>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</si>
  <si>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</si>
  <si>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</si>
  <si>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</si>
  <si>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</si>
  <si>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</si>
  <si>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</si>
  <si>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</si>
  <si>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</si>
  <si>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</si>
  <si>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</si>
  <si>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</si>
  <si>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</si>
  <si>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</si>
  <si>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</si>
  <si>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</si>
  <si>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</si>
  <si>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</si>
  <si>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</si>
  <si>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</si>
  <si>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</si>
  <si>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</si>
  <si>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</si>
  <si>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</si>
  <si>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</si>
  <si>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</si>
  <si>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</si>
  <si>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</si>
  <si>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</si>
  <si>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</si>
  <si>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</si>
  <si>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</si>
  <si>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</si>
  <si>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</si>
  <si>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</si>
  <si>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</si>
  <si>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</si>
  <si>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</si>
  <si>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</si>
  <si>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</si>
  <si>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</si>
  <si>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</si>
  <si>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</si>
  <si>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</si>
  <si>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</si>
  <si>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</si>
  <si>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</si>
  <si>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</si>
  <si>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</si>
  <si>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</si>
  <si>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</si>
  <si>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</si>
  <si>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</si>
  <si>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</si>
  <si>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</si>
  <si>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</si>
  <si>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</si>
  <si>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</si>
  <si>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</si>
  <si>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</si>
  <si>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</si>
  <si>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</si>
  <si>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</si>
  <si>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</si>
  <si>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</si>
  <si>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</si>
  <si>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</si>
  <si>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</si>
  <si>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</si>
  <si>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</si>
  <si>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</si>
  <si>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</si>
  <si>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</si>
  <si>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</si>
  <si>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</si>
  <si>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</si>
  <si>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</si>
  <si>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</si>
  <si>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</si>
  <si>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</si>
  <si>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</si>
  <si>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</si>
  <si>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</si>
  <si>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</si>
  <si>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</si>
  <si>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</si>
  <si>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</si>
  <si>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</si>
  <si>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</si>
  <si>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</si>
  <si>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</si>
  <si>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</si>
  <si>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</si>
  <si>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</si>
  <si>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</si>
  <si>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</si>
  <si>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</si>
  <si>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</si>
  <si>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</si>
  <si>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</si>
  <si>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</si>
  <si>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</si>
  <si>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</si>
  <si>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</si>
  <si>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</si>
  <si>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</si>
  <si>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</si>
  <si>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</si>
  <si>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</si>
  <si>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</si>
  <si>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</si>
  <si>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</si>
  <si>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</si>
  <si>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</si>
  <si>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</si>
  <si>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</si>
  <si>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</si>
  <si>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</si>
  <si>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</si>
  <si>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</si>
  <si>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</si>
  <si>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</si>
  <si>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</si>
  <si>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</si>
  <si>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</si>
  <si>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</si>
  <si>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</si>
  <si>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</si>
  <si>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</si>
  <si>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</si>
  <si>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</si>
  <si>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</si>
  <si>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</si>
  <si>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</si>
  <si>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</si>
  <si>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</si>
  <si>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</si>
  <si>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</si>
  <si>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</si>
  <si>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</si>
  <si>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</si>
  <si>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</si>
  <si>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</si>
  <si>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</si>
  <si>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</si>
  <si>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</si>
  <si>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</si>
  <si>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</si>
  <si>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</si>
  <si>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</si>
  <si>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</si>
  <si>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</si>
  <si>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</si>
  <si>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</si>
  <si>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</si>
  <si>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</si>
  <si>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</si>
  <si>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</si>
  <si>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</si>
  <si>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</si>
  <si>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</si>
  <si>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</si>
  <si>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</si>
  <si>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</si>
  <si>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</si>
  <si>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</si>
  <si>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</si>
  <si>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</si>
  <si>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</si>
  <si>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</si>
  <si>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</si>
  <si>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</si>
  <si>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</si>
  <si>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</si>
  <si>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</si>
  <si>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</si>
  <si>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</si>
  <si>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</si>
  <si>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</si>
  <si>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</si>
  <si>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</si>
  <si>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</si>
  <si>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</si>
  <si>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</si>
  <si>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</si>
  <si>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</si>
  <si>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</si>
  <si>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</si>
  <si>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</si>
  <si>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</si>
  <si>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</si>
  <si>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</si>
  <si>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</si>
  <si>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</si>
  <si>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</si>
  <si>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</si>
  <si>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</si>
  <si>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</si>
  <si>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</si>
  <si>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</si>
  <si>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</si>
  <si>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</si>
  <si>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</si>
  <si>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</si>
  <si>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</si>
  <si>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</si>
  <si>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</si>
  <si>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</si>
  <si>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</si>
  <si>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</si>
  <si>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</si>
  <si>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</si>
  <si>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</si>
  <si>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</si>
  <si>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</si>
  <si>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</si>
  <si>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</si>
  <si>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</si>
  <si>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</si>
  <si>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</si>
  <si>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</si>
  <si>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</si>
  <si>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</si>
  <si>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</si>
  <si>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</si>
  <si>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</si>
  <si>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</si>
  <si>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</si>
  <si>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</si>
  <si>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</si>
  <si>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</si>
  <si>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</si>
  <si>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</si>
  <si>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</si>
  <si>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</si>
  <si>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</si>
  <si>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</si>
  <si>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</si>
  <si>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</si>
  <si>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</si>
  <si>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</si>
  <si>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</si>
  <si>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</si>
  <si>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</si>
  <si>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</si>
  <si>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</si>
  <si>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</si>
  <si>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</si>
  <si>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</si>
  <si>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</si>
  <si>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</si>
  <si>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</si>
  <si>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</si>
  <si>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</si>
  <si>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</si>
  <si>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</si>
  <si>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</si>
  <si>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</si>
  <si>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</si>
  <si>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</si>
  <si>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</si>
  <si>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</si>
  <si>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</si>
  <si>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</si>
  <si>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</si>
  <si>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</si>
  <si>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</si>
  <si>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</si>
  <si>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</si>
  <si>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</si>
  <si>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</si>
  <si>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</si>
  <si>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</si>
  <si>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</si>
  <si>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</si>
  <si>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</si>
  <si>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</si>
  <si>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</si>
  <si>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</si>
  <si>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</si>
  <si>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</si>
  <si>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</si>
  <si>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</si>
  <si>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</si>
  <si>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</si>
  <si>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</si>
  <si>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</si>
  <si>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</si>
  <si>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</si>
  <si>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</si>
  <si>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</si>
  <si>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</si>
  <si>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</si>
  <si>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</si>
  <si>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</si>
  <si>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</si>
  <si>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</si>
  <si>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</si>
  <si>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</si>
  <si>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</si>
  <si>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</si>
  <si>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</si>
  <si>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</si>
  <si>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</si>
  <si>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</si>
  <si>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</si>
  <si>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</si>
  <si>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</si>
  <si>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</si>
  <si>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</si>
  <si>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</si>
  <si>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</si>
  <si>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</si>
  <si>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</si>
  <si>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</si>
  <si>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</si>
  <si>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</si>
  <si>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</si>
  <si>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</si>
  <si>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</si>
  <si>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</si>
  <si>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</si>
  <si>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</si>
  <si>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</si>
  <si>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</si>
  <si>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</si>
  <si>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</si>
  <si>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</si>
  <si>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</si>
  <si>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</si>
  <si>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</si>
  <si>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</si>
  <si>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</si>
  <si>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</si>
  <si>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</si>
  <si>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</si>
  <si>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</si>
  <si>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</si>
  <si>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</si>
  <si>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</si>
  <si>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</si>
  <si>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</si>
  <si>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</si>
  <si>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</si>
  <si>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</si>
  <si>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</si>
  <si>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</si>
  <si>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</si>
  <si>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</si>
  <si>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</si>
  <si>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</si>
  <si>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</si>
  <si>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</si>
  <si>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</si>
  <si>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</si>
  <si>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</si>
  <si>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</si>
  <si>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</si>
  <si>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</si>
  <si>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</si>
  <si>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</si>
  <si>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</si>
  <si>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</si>
  <si>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</si>
  <si>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</si>
  <si>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</si>
  <si>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</si>
  <si>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</si>
  <si>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</si>
  <si>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</si>
  <si>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</si>
  <si>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</si>
  <si>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</si>
  <si>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</si>
  <si>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</si>
  <si>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</si>
  <si>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</si>
  <si>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</si>
  <si>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</si>
  <si>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</si>
  <si>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</si>
  <si>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</si>
  <si>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</si>
  <si>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</si>
  <si>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</si>
  <si>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</si>
  <si>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</si>
  <si>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</si>
  <si>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</si>
  <si>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</si>
  <si>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</si>
  <si>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</si>
  <si>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</si>
  <si>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</si>
  <si>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</si>
  <si>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</si>
  <si>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</si>
  <si>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</si>
  <si>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</si>
  <si>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</si>
  <si>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</si>
  <si>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</si>
  <si>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</si>
  <si>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</si>
  <si>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</si>
  <si>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</si>
  <si>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</si>
  <si>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</si>
  <si>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</si>
  <si>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</si>
  <si>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</si>
  <si>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</si>
  <si>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</si>
  <si>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</si>
  <si>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</si>
  <si>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</si>
  <si>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</si>
  <si>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</si>
  <si>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</si>
  <si>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</si>
  <si>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</si>
  <si>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</si>
  <si>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</si>
  <si>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</si>
  <si>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</si>
  <si>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</si>
  <si>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</si>
  <si>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</si>
  <si>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</si>
  <si>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</si>
  <si>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</si>
  <si>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</si>
  <si>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</si>
  <si>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</si>
  <si>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</si>
  <si>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</si>
  <si>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</si>
  <si>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</si>
  <si>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</si>
  <si>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</si>
  <si>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</si>
  <si>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</si>
  <si>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</si>
  <si>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</si>
  <si>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</si>
  <si>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</si>
  <si>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</si>
  <si>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</si>
  <si>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</si>
  <si>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</si>
  <si>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</si>
  <si>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</si>
  <si>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</si>
  <si>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</si>
  <si>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</si>
  <si>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</si>
  <si>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</si>
  <si>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</si>
  <si>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</si>
  <si>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</si>
  <si>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</si>
  <si>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</si>
  <si>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</si>
  <si>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</si>
  <si>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</si>
  <si>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</si>
  <si>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</si>
  <si>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</si>
  <si>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</si>
  <si>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</si>
  <si>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</si>
  <si>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</si>
  <si>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</si>
  <si>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</si>
  <si>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</si>
  <si>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</si>
  <si>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</si>
  <si>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</si>
  <si>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</si>
  <si>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</si>
  <si>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</si>
  <si>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</si>
  <si>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</si>
  <si>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</si>
  <si>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</si>
  <si>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</si>
  <si>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</si>
  <si>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</si>
  <si>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</si>
  <si>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</si>
  <si>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</si>
  <si>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</si>
  <si>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</si>
  <si>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</si>
  <si>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</si>
  <si>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</si>
  <si>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</si>
  <si>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</si>
  <si>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</si>
  <si>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</si>
  <si>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</si>
  <si>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</si>
  <si>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</si>
  <si>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</si>
  <si>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</si>
  <si>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</si>
  <si>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</si>
  <si>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</si>
  <si>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</si>
  <si>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</si>
  <si>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</si>
  <si>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</si>
  <si>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</si>
  <si>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</si>
  <si>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</si>
  <si>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</si>
  <si>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</si>
  <si>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</si>
  <si>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</si>
  <si>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</si>
  <si>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</si>
  <si>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</si>
  <si>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</si>
  <si>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</si>
  <si>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</si>
  <si>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</si>
  <si>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</si>
  <si>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</si>
  <si>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</si>
  <si>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</si>
  <si>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</si>
  <si>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</si>
  <si>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</si>
  <si>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</si>
  <si>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</si>
  <si>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</si>
  <si>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</si>
  <si>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</si>
  <si>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</si>
  <si>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</si>
  <si>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</si>
  <si>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</si>
  <si>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</si>
  <si>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</si>
  <si>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</si>
  <si>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</si>
  <si>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</si>
  <si>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</si>
  <si>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</si>
  <si>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</si>
  <si>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</si>
  <si>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</si>
  <si>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</si>
  <si>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</si>
  <si>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</si>
  <si>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</si>
  <si>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</si>
  <si>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</si>
  <si>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</si>
  <si>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</si>
  <si>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</si>
  <si>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</si>
  <si>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</si>
  <si>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</si>
  <si>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</si>
  <si>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</si>
  <si>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</si>
  <si>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</si>
  <si>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</si>
  <si>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</si>
  <si>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</si>
  <si>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</si>
  <si>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</si>
  <si>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</si>
  <si>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</si>
  <si>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</si>
  <si>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</si>
  <si>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</si>
  <si>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</si>
  <si>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</si>
  <si>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</si>
  <si>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</si>
  <si>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</si>
  <si>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</si>
  <si>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</si>
  <si>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</si>
  <si>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</si>
  <si>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</si>
  <si>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</si>
  <si>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</si>
  <si>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</si>
  <si>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</si>
  <si>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</si>
  <si>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</si>
  <si>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</si>
  <si>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</si>
  <si>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</si>
  <si>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</si>
  <si>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</si>
  <si>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</si>
  <si>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</si>
  <si>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</si>
  <si>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</si>
  <si>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</si>
  <si>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</si>
  <si>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</si>
  <si>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</si>
  <si>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</si>
  <si>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</si>
  <si>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</si>
  <si>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</si>
  <si>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</si>
  <si>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</si>
  <si>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</si>
  <si>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</si>
  <si>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</si>
  <si>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</si>
  <si>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</si>
  <si>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</si>
  <si>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</si>
  <si>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</si>
  <si>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</si>
  <si>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</si>
  <si>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</si>
  <si>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</si>
  <si>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</si>
  <si>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</si>
  <si>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</si>
  <si>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</si>
  <si>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</si>
  <si>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</si>
  <si>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</si>
  <si>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</si>
  <si>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</si>
  <si>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</si>
  <si>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</si>
  <si>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</si>
  <si>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</si>
  <si>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</si>
  <si>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</si>
  <si>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</si>
  <si>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</si>
  <si>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</si>
  <si>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</si>
  <si>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</si>
  <si>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</si>
  <si>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</si>
  <si>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</si>
  <si>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</si>
  <si>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</si>
  <si>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</si>
  <si>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</si>
  <si>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</si>
  <si>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</si>
  <si>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</si>
  <si>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</si>
  <si>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</si>
  <si>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</si>
  <si>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</si>
  <si>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</si>
  <si>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</si>
  <si>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</si>
  <si>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</si>
  <si>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</si>
  <si>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</si>
  <si>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</si>
  <si>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</si>
  <si>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</si>
  <si>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</si>
  <si>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</si>
  <si>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</si>
  <si>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</si>
  <si>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</si>
  <si>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</si>
  <si>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</si>
  <si>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</si>
  <si>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</si>
  <si>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</si>
  <si>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</si>
  <si>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</si>
  <si>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</si>
  <si>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</si>
  <si>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</si>
  <si>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</si>
  <si>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</si>
  <si>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</si>
  <si>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</si>
  <si>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</si>
  <si>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</si>
  <si>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</si>
  <si>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</si>
  <si>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</si>
  <si>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</si>
  <si>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</si>
  <si>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</si>
  <si>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</si>
  <si>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</si>
  <si>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</si>
  <si>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</si>
  <si>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</si>
  <si>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</si>
  <si>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</si>
  <si>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</si>
  <si>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</si>
  <si>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</si>
  <si>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</si>
  <si>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</si>
  <si>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</si>
  <si>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</si>
  <si>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</si>
  <si>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</si>
  <si>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</si>
  <si>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</si>
  <si>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</si>
  <si>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</si>
  <si>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</si>
  <si>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</si>
  <si>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</si>
  <si>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</si>
  <si>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</si>
  <si>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</si>
  <si>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</si>
  <si>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</si>
  <si>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</si>
  <si>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</si>
  <si>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</si>
  <si>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</si>
  <si>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</si>
  <si>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</si>
  <si>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</si>
  <si>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</si>
  <si>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</si>
  <si>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</si>
  <si>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</si>
  <si>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</si>
  <si>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</si>
  <si>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</si>
  <si>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</si>
  <si>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</si>
  <si>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</si>
  <si>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</si>
  <si>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</si>
  <si>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</si>
  <si>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</si>
  <si>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</si>
  <si>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</si>
  <si>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</si>
  <si>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</si>
  <si>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</si>
  <si>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</si>
  <si>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</si>
  <si>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</si>
  <si>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</si>
  <si>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</si>
  <si>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</si>
  <si>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</si>
  <si>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</si>
  <si>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</si>
  <si>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</si>
  <si>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</si>
  <si>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</si>
  <si>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</si>
  <si>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</si>
  <si>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</si>
  <si>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</si>
  <si>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</si>
  <si>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</si>
  <si>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</si>
  <si>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</si>
  <si>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</si>
  <si>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</si>
  <si>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</si>
  <si>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</si>
  <si>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</si>
  <si>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</si>
  <si>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</si>
  <si>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</si>
  <si>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</si>
  <si>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</si>
  <si>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</si>
  <si>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</si>
  <si>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</si>
  <si>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</si>
  <si>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</si>
  <si>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</si>
  <si>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</si>
  <si>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</si>
  <si>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</si>
  <si>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</si>
  <si>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</si>
  <si>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</si>
  <si>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</si>
  <si>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</si>
  <si>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</si>
  <si>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</si>
  <si>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</si>
  <si>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</si>
  <si>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</si>
  <si>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</si>
  <si>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</si>
  <si>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</si>
  <si>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</si>
  <si>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</si>
  <si>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</si>
  <si>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</si>
  <si>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</si>
  <si>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</si>
  <si>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</si>
  <si>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</si>
  <si>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</si>
  <si>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</si>
  <si>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</si>
  <si>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</si>
  <si>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</si>
  <si>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</si>
  <si>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</si>
  <si>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</si>
  <si>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</si>
  <si>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</si>
  <si>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</si>
  <si>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</si>
  <si>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</si>
  <si>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</si>
  <si>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</si>
  <si>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</si>
  <si>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</si>
  <si>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</si>
  <si>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</si>
  <si>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</si>
  <si>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</si>
  <si>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</si>
  <si>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</si>
  <si>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</si>
  <si>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</si>
  <si>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</si>
  <si>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</si>
  <si>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</si>
  <si>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</si>
  <si>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</si>
  <si>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</si>
  <si>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</si>
  <si>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</si>
  <si>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</si>
  <si>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</si>
  <si>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</si>
  <si>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</si>
  <si>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</si>
  <si>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</si>
  <si>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</si>
  <si>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</si>
  <si>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</si>
  <si>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</si>
  <si>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</si>
  <si>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</si>
  <si>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</si>
  <si>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</si>
  <si>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</si>
  <si>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</si>
  <si>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</si>
  <si>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</si>
  <si>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</si>
  <si>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</si>
  <si>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</si>
  <si>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</si>
  <si>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</si>
  <si>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</si>
  <si>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</si>
  <si>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</si>
  <si>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</si>
  <si>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</si>
  <si>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</si>
  <si>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</si>
  <si>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</si>
  <si>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</si>
  <si>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</si>
  <si>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</si>
  <si>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</si>
  <si>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</si>
  <si>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</si>
  <si>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</si>
  <si>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</si>
  <si>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</si>
  <si>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</si>
  <si>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</si>
  <si>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</si>
  <si>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</si>
  <si>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</si>
  <si>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</si>
  <si>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</si>
  <si>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</si>
  <si>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</si>
  <si>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</si>
  <si>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</si>
  <si>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</si>
  <si>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</si>
  <si>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</si>
  <si>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</si>
  <si>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</si>
  <si>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</si>
  <si>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</si>
  <si>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</si>
  <si>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</si>
  <si>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</si>
  <si>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</si>
  <si>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</si>
  <si>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</si>
  <si>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</si>
  <si>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</si>
  <si>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</si>
  <si>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</si>
  <si>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</si>
  <si>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</si>
  <si>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</si>
  <si>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</si>
  <si>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</si>
  <si>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</si>
  <si>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</si>
  <si>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</si>
  <si>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</si>
  <si>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</si>
  <si>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</si>
  <si>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</si>
  <si>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</si>
  <si>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</si>
  <si>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</si>
  <si>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</si>
  <si>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</si>
  <si>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</si>
  <si>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</si>
  <si>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</si>
  <si>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</si>
  <si>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</si>
  <si>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</si>
  <si>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</si>
  <si>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</si>
  <si>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</si>
  <si>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</si>
  <si>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</si>
  <si>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</si>
  <si>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</si>
  <si>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</si>
  <si>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</si>
  <si>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</si>
  <si>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</si>
  <si>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</si>
  <si>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</si>
  <si>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</si>
  <si>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</si>
  <si>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</si>
  <si>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</si>
  <si>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</si>
  <si>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</si>
  <si>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</si>
  <si>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</si>
  <si>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</si>
  <si>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</si>
  <si>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</si>
  <si>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</si>
  <si>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</si>
  <si>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</si>
  <si>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</si>
  <si>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</si>
  <si>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</si>
  <si>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</si>
  <si>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</si>
  <si>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</si>
  <si>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</si>
  <si>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</si>
  <si>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</si>
  <si>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</si>
  <si>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</si>
  <si>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</si>
  <si>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</si>
  <si>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</si>
  <si>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</si>
  <si>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</si>
  <si>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</si>
  <si>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</si>
  <si>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</si>
  <si>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</si>
  <si>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</si>
  <si>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</si>
  <si>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</si>
  <si>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</si>
  <si>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</si>
  <si>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</si>
  <si>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</si>
  <si>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</si>
  <si>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</si>
  <si>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</si>
  <si>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</si>
  <si>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</si>
  <si>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</si>
  <si>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</si>
  <si>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</si>
  <si>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</si>
  <si>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</si>
  <si>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</si>
  <si>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</si>
  <si>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</si>
  <si>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</si>
  <si>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</si>
  <si>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</si>
  <si>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</si>
  <si>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</si>
  <si>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</si>
  <si>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</si>
  <si>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</si>
  <si>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</si>
  <si>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</si>
  <si>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</si>
  <si>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</si>
  <si>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</si>
  <si>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</si>
  <si>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</si>
  <si>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</si>
  <si>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</si>
  <si>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</si>
  <si>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</si>
  <si>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</si>
  <si>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</si>
  <si>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</si>
  <si>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</si>
  <si>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</si>
  <si>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</si>
  <si>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</si>
  <si>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</si>
  <si>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</si>
  <si>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</si>
  <si>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</si>
  <si>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</si>
  <si>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</si>
  <si>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</si>
  <si>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</si>
  <si>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</si>
  <si>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</si>
  <si>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</si>
  <si>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</si>
  <si>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</si>
  <si>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</si>
  <si>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</si>
  <si>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</si>
  <si>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</si>
  <si>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</si>
  <si>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</si>
  <si>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</si>
  <si>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</si>
  <si>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</si>
  <si>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</si>
  <si>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</si>
  <si>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</si>
  <si>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</si>
  <si>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</si>
  <si>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</si>
  <si>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</si>
  <si>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</si>
  <si>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</si>
  <si>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</si>
  <si>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</si>
  <si>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</si>
  <si>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</si>
  <si>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</si>
  <si>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</si>
  <si>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</si>
  <si>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</si>
  <si>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</si>
  <si>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</si>
  <si>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</si>
  <si>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</si>
  <si>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</si>
  <si>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</si>
  <si>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</si>
  <si>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</si>
  <si>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</si>
  <si>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</si>
  <si>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</si>
  <si>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</si>
  <si>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</si>
  <si>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</si>
  <si>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</si>
  <si>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</si>
  <si>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</si>
  <si>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</si>
  <si>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</si>
  <si>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</si>
  <si>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</si>
  <si>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</si>
  <si>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</si>
  <si>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</si>
  <si>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</si>
  <si>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</si>
  <si>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</si>
  <si>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</si>
  <si>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</si>
  <si>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</si>
  <si>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</si>
  <si>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</si>
  <si>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</si>
  <si>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</si>
  <si>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</si>
  <si>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</si>
  <si>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</si>
  <si>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</si>
  <si>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</si>
  <si>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</si>
  <si>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</si>
  <si>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</si>
  <si>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</si>
  <si>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</si>
  <si>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</si>
  <si>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</si>
  <si>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</si>
  <si>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</si>
  <si>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</si>
  <si>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</si>
  <si>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</si>
  <si>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</si>
  <si>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</si>
  <si>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</si>
  <si>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</si>
  <si>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</si>
  <si>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</si>
  <si>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</si>
  <si>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</si>
  <si>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</si>
  <si>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</si>
  <si>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</si>
  <si>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</si>
  <si>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</si>
  <si>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</si>
  <si>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</si>
  <si>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</si>
  <si>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</si>
  <si>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</si>
  <si>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</si>
  <si>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</si>
  <si>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</si>
  <si>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</si>
  <si>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</si>
  <si>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</si>
  <si>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</si>
  <si>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</si>
  <si>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</si>
  <si>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</si>
  <si>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</si>
  <si>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</si>
  <si>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</si>
  <si>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</si>
  <si>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</si>
  <si>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</si>
  <si>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</si>
  <si>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</si>
  <si>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</si>
  <si>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</si>
  <si>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</si>
  <si>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</si>
  <si>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</si>
  <si>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</si>
  <si>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</si>
  <si>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</si>
  <si>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</si>
  <si>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</si>
  <si>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</si>
  <si>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</si>
  <si>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</si>
  <si>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</si>
  <si>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</si>
  <si>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</si>
  <si>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</si>
  <si>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</si>
  <si>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</si>
  <si>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</si>
  <si>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</si>
  <si>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</si>
  <si>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</si>
  <si>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</si>
  <si>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</si>
  <si>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</si>
  <si>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</si>
  <si>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</si>
  <si>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</si>
  <si>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</si>
  <si>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</si>
  <si>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</si>
  <si>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</si>
  <si>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</si>
  <si>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</si>
  <si>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</si>
  <si>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</si>
  <si>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</si>
  <si>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</si>
  <si>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</si>
  <si>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</si>
  <si>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</si>
  <si>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</si>
  <si>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</si>
  <si>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</si>
  <si>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</si>
  <si>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</si>
  <si>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</si>
  <si>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</si>
  <si>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</si>
  <si>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</si>
  <si>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</si>
  <si>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</si>
  <si>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</si>
  <si>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</si>
  <si>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</si>
  <si>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</si>
  <si>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</si>
  <si>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</si>
  <si>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</si>
  <si>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</si>
  <si>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</si>
  <si>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</si>
  <si>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</si>
  <si>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</si>
  <si>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</si>
  <si>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</si>
  <si>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</si>
  <si>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</si>
  <si>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</si>
  <si>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</si>
  <si>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</si>
  <si>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</si>
  <si>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</si>
  <si>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</si>
  <si>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</si>
  <si>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</si>
  <si>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</si>
  <si>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</si>
  <si>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</si>
  <si>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</si>
  <si>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</si>
  <si>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</si>
  <si>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</si>
  <si>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</si>
  <si>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</si>
  <si>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</si>
  <si>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</si>
  <si>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</si>
  <si>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</si>
  <si>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</si>
  <si>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</si>
  <si>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</si>
  <si>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</si>
  <si>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</si>
  <si>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</si>
  <si>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</si>
  <si>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</si>
  <si>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</si>
  <si>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</si>
  <si>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</si>
  <si>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</si>
  <si>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</si>
  <si>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</si>
  <si>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</si>
  <si>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</si>
  <si>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</si>
  <si>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</si>
  <si>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</si>
  <si>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</si>
  <si>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</si>
  <si>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</si>
  <si>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</si>
  <si>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</si>
  <si>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</si>
  <si>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</si>
  <si>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</si>
  <si>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</si>
  <si>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</si>
  <si>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</si>
  <si>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</si>
  <si>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</si>
  <si>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</si>
  <si>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</si>
  <si>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</si>
  <si>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</si>
  <si>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</si>
  <si>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</si>
  <si>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</si>
  <si>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</si>
  <si>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</si>
  <si>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</si>
  <si>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</si>
  <si>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</si>
  <si>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</si>
  <si>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</si>
  <si>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</si>
  <si>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</si>
  <si>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</si>
  <si>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</si>
  <si>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</si>
  <si>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</si>
  <si>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</si>
  <si>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</si>
  <si>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</si>
  <si>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</si>
  <si>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</si>
  <si>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</si>
  <si>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</si>
  <si>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</si>
  <si>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</si>
  <si>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</si>
  <si>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</si>
  <si>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</si>
  <si>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</si>
  <si>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</si>
  <si>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</si>
  <si>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</si>
  <si>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</si>
  <si>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</si>
  <si>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</si>
  <si>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</si>
  <si>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</si>
  <si>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</si>
  <si>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</si>
  <si>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</si>
  <si>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</si>
  <si>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</si>
  <si>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</si>
  <si>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</si>
  <si>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</si>
  <si>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</si>
  <si>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</si>
  <si>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</si>
  <si>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</si>
  <si>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</si>
  <si>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</si>
  <si>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</si>
  <si>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</si>
  <si>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</si>
  <si>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</si>
  <si>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</si>
  <si>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</si>
  <si>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</si>
  <si>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</si>
  <si>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</si>
  <si>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</si>
  <si>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</si>
  <si>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</si>
  <si>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</si>
  <si>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</si>
  <si>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</si>
  <si>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</si>
  <si>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</si>
  <si>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</si>
  <si>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</si>
  <si>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</si>
  <si>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</si>
  <si>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</si>
  <si>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</si>
  <si>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</si>
  <si>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</si>
  <si>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</si>
  <si>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</si>
  <si>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</si>
  <si>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</si>
  <si>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</si>
  <si>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</si>
  <si>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</si>
  <si>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</si>
  <si>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</si>
  <si>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</si>
  <si>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</si>
  <si>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</si>
  <si>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</si>
  <si>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</si>
  <si>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</si>
  <si>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</si>
  <si>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</si>
  <si>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</si>
  <si>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</si>
  <si>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</si>
  <si>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</si>
  <si>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</si>
  <si>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</si>
  <si>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</si>
  <si>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</si>
  <si>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</si>
  <si>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</si>
  <si>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</si>
  <si>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</si>
  <si>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</si>
  <si>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</si>
  <si>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</si>
  <si>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</si>
  <si>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</si>
  <si>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</si>
  <si>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</si>
  <si>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</si>
  <si>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</si>
  <si>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</si>
  <si>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</si>
  <si>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</si>
  <si>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</si>
  <si>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</si>
  <si>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</si>
  <si>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</si>
  <si>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</si>
  <si>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</si>
  <si>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</si>
  <si>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</si>
  <si>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</si>
  <si>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</si>
  <si>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</si>
  <si>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</si>
  <si>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</si>
  <si>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</si>
  <si>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</si>
  <si>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</si>
  <si>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</si>
  <si>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</si>
  <si>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</si>
  <si>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</si>
  <si>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</si>
  <si>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</si>
  <si>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</si>
  <si>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</si>
  <si>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</si>
  <si>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</si>
  <si>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</si>
  <si>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</si>
  <si>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</si>
  <si>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</si>
  <si>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</si>
  <si>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</si>
  <si>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</si>
  <si>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</si>
  <si>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</si>
  <si>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</si>
  <si>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</si>
  <si>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</si>
  <si>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</si>
  <si>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</si>
  <si>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</si>
  <si>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</si>
  <si>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</si>
  <si>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</si>
  <si>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</si>
  <si>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</si>
  <si>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</si>
  <si>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</si>
  <si>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</si>
  <si>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</si>
  <si>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</si>
  <si>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</si>
  <si>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</si>
  <si>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</si>
  <si>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</si>
  <si>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</si>
  <si>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</si>
  <si>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</si>
  <si>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</si>
  <si>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</si>
  <si>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</si>
  <si>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</si>
  <si>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</si>
  <si>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</si>
  <si>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</si>
  <si>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</si>
  <si>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</si>
  <si>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</si>
  <si>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</si>
  <si>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</si>
  <si>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</si>
  <si>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</si>
  <si>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</si>
  <si>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</si>
  <si>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</si>
  <si>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</si>
  <si>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</si>
  <si>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</si>
  <si>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</si>
  <si>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</si>
  <si>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</si>
  <si>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</si>
  <si>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</si>
  <si>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</si>
  <si>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</si>
  <si>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</si>
  <si>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</si>
  <si>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</si>
  <si>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</si>
  <si>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</si>
  <si>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</si>
  <si>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</si>
  <si>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</si>
  <si>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</si>
  <si>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</si>
  <si>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</si>
  <si>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</si>
  <si>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</si>
  <si>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</si>
  <si>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</si>
  <si>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</si>
  <si>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</si>
  <si>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</si>
  <si>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</si>
  <si>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</si>
  <si>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</si>
  <si>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</si>
  <si>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</si>
  <si>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</si>
  <si>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</si>
  <si>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</si>
  <si>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</si>
  <si>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</si>
  <si>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</si>
  <si>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</si>
  <si>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</si>
  <si>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</si>
  <si>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</si>
  <si>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</si>
  <si>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</si>
  <si>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</si>
  <si>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</si>
  <si>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</si>
  <si>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</si>
  <si>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</si>
  <si>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</si>
  <si>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</si>
  <si>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</si>
  <si>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</si>
  <si>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</si>
  <si>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</si>
  <si>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</si>
  <si>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</si>
  <si>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</si>
  <si>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</si>
  <si>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</si>
  <si>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</si>
  <si>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</si>
  <si>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</si>
  <si>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</si>
  <si>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</si>
  <si>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</si>
  <si>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</si>
  <si>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</si>
  <si>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</si>
  <si>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</si>
  <si>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</si>
  <si>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</si>
  <si>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</si>
  <si>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</si>
  <si>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</si>
  <si>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</si>
  <si>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</si>
  <si>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</si>
  <si>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</si>
  <si>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</si>
  <si>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</si>
  <si>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</si>
  <si>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</si>
  <si>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</si>
  <si>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</si>
  <si>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</si>
  <si>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</si>
  <si>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</si>
  <si>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</si>
  <si>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</si>
  <si>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</si>
  <si>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</si>
  <si>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</si>
  <si>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</si>
  <si>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</si>
  <si>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</si>
  <si>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</si>
  <si>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</si>
  <si>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</si>
  <si>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</si>
  <si>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</si>
  <si>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</si>
  <si>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</si>
  <si>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</si>
  <si>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</si>
  <si>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</si>
  <si>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</si>
  <si>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</si>
  <si>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</si>
  <si>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</si>
  <si>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</si>
  <si>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</si>
  <si>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</si>
  <si>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</si>
  <si>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</si>
  <si>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</si>
  <si>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</si>
  <si>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</si>
  <si>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</si>
  <si>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</si>
  <si>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</si>
  <si>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</si>
  <si>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</si>
  <si>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</si>
  <si>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</si>
  <si>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</si>
  <si>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</si>
  <si>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</si>
  <si>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</si>
  <si>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</si>
  <si>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</si>
  <si>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</si>
  <si>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</si>
  <si>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</si>
  <si>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</si>
  <si>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</si>
  <si>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</si>
  <si>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</si>
  <si>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</si>
  <si>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</si>
  <si>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</si>
  <si>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</si>
  <si>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</si>
  <si>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</si>
  <si>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</si>
  <si>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</si>
  <si>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</si>
  <si>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</si>
  <si>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</si>
  <si>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</si>
  <si>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</si>
  <si>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</si>
  <si>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</si>
  <si>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</si>
  <si>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</si>
  <si>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</si>
  <si>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</si>
  <si>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</si>
  <si>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</si>
  <si>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</si>
  <si>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</si>
  <si>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</si>
  <si>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</si>
  <si>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</si>
  <si>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</si>
  <si>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</si>
  <si>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</si>
  <si>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</si>
  <si>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</si>
  <si>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</si>
  <si>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</si>
  <si>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</si>
  <si>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</si>
  <si>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</si>
  <si>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</si>
  <si>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</si>
  <si>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</si>
  <si>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</si>
  <si>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</si>
  <si>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</si>
  <si>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</si>
  <si>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</si>
  <si>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</si>
  <si>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</si>
  <si>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</si>
  <si>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</si>
  <si>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</si>
  <si>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</si>
  <si>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</si>
  <si>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</si>
  <si>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</si>
  <si>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</si>
  <si>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</si>
  <si>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</si>
  <si>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</si>
  <si>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</si>
  <si>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</si>
  <si>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</si>
  <si>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</si>
  <si>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</si>
  <si>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</si>
  <si>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</si>
  <si>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</si>
  <si>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</si>
  <si>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</si>
  <si>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</si>
  <si>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</si>
  <si>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</si>
  <si>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</si>
  <si>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</si>
  <si>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</si>
  <si>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</si>
  <si>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</si>
  <si>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</si>
  <si>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</si>
  <si>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</si>
  <si>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</si>
  <si>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</si>
  <si>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</si>
  <si>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</si>
  <si>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</si>
  <si>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</si>
  <si>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</si>
  <si>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</si>
  <si>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</si>
  <si>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</si>
  <si>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</si>
  <si>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</si>
  <si>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</si>
  <si>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</si>
  <si>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</si>
  <si>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</si>
  <si>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</si>
  <si>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</si>
  <si>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</si>
  <si>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</si>
  <si>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</si>
  <si>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</si>
  <si>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</si>
  <si>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</si>
  <si>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</si>
  <si>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</si>
  <si>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</si>
  <si>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</si>
  <si>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</si>
  <si>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</si>
  <si>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</si>
  <si>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</si>
  <si>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</si>
  <si>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</si>
  <si>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</si>
  <si>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</si>
  <si>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</si>
  <si>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</si>
  <si>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</si>
  <si>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</si>
  <si>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</si>
  <si>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</si>
  <si>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</si>
  <si>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</si>
  <si>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</si>
  <si>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</si>
  <si>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</si>
  <si>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</si>
  <si>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</si>
  <si>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</si>
  <si>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</si>
  <si>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</si>
  <si>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</si>
  <si>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</si>
  <si>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</si>
  <si>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</si>
  <si>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</si>
  <si>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</si>
  <si>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</si>
  <si>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</si>
  <si>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</si>
  <si>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</si>
  <si>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</si>
  <si>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</si>
  <si>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</si>
  <si>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</si>
  <si>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</si>
  <si>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</si>
  <si>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</si>
  <si>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</si>
  <si>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</si>
  <si>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</si>
  <si>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</si>
  <si>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</si>
  <si>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</si>
  <si>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</si>
  <si>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</si>
  <si>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</si>
  <si>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</si>
  <si>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</si>
  <si>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</si>
  <si>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</si>
  <si>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</si>
  <si>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</si>
  <si>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</si>
  <si>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</si>
  <si>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</si>
  <si>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</si>
  <si>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</si>
  <si>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</si>
  <si>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</si>
  <si>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</si>
  <si>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</si>
  <si>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</si>
  <si>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</si>
  <si>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</si>
  <si>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</si>
  <si>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</si>
  <si>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</si>
  <si>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</si>
  <si>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</si>
  <si>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</si>
  <si>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</si>
  <si>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</si>
  <si>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</si>
  <si>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</si>
  <si>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</si>
  <si>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</si>
  <si>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</si>
  <si>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</si>
  <si>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</si>
  <si>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</si>
  <si>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</si>
  <si>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</si>
  <si>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</si>
  <si>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</si>
  <si>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</si>
  <si>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</si>
  <si>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</si>
  <si>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</si>
  <si>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</si>
  <si>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</si>
  <si>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</si>
  <si>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</si>
  <si>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</si>
  <si>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</si>
  <si>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</si>
  <si>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</si>
  <si>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</si>
  <si>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</si>
  <si>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</si>
  <si>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</si>
  <si>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</si>
  <si>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</si>
  <si>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</si>
  <si>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</si>
  <si>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</si>
  <si>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</si>
  <si>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</si>
  <si>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</si>
  <si>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</si>
  <si>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</si>
  <si>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</si>
  <si>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</si>
  <si>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</si>
  <si>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</si>
  <si>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</si>
  <si>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</si>
  <si>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</si>
  <si>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</si>
  <si>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</si>
  <si>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</si>
  <si>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</si>
  <si>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</si>
  <si>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</si>
  <si>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</si>
  <si>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</si>
  <si>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</si>
  <si>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</si>
  <si>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</si>
  <si>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</si>
  <si>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</si>
  <si>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</si>
  <si>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</si>
  <si>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</si>
  <si>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</si>
  <si>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</si>
  <si>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</si>
  <si>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</si>
  <si>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</si>
  <si>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</si>
  <si>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</si>
  <si>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</si>
  <si>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</si>
  <si>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</si>
  <si>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</si>
  <si>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</si>
  <si>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</si>
  <si>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</si>
  <si>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</si>
  <si>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</si>
  <si>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</si>
  <si>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</si>
  <si>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</si>
  <si>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</si>
  <si>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</si>
  <si>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</si>
  <si>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</si>
  <si>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</si>
  <si>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</si>
  <si>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</si>
  <si>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</si>
  <si>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</si>
  <si>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</si>
  <si>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</si>
  <si>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</si>
  <si>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</si>
  <si>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</si>
  <si>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</si>
  <si>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</si>
  <si>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</si>
  <si>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</si>
  <si>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</si>
  <si>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</si>
  <si>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</si>
  <si>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</si>
  <si>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</si>
  <si>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</si>
  <si>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</si>
  <si>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</si>
  <si>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</si>
  <si>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</si>
  <si>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</si>
  <si>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</si>
  <si>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</si>
  <si>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</si>
  <si>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</si>
  <si>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</si>
  <si>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</si>
  <si>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</si>
  <si>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</si>
  <si>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</si>
  <si>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</si>
  <si>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</si>
  <si>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</si>
  <si>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</si>
  <si>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</si>
  <si>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</si>
  <si>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</si>
  <si>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</si>
  <si>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</si>
  <si>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</si>
  <si>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</si>
  <si>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</si>
  <si>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</si>
  <si>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</si>
  <si>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</si>
  <si>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</si>
  <si>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</si>
  <si>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</si>
  <si>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</si>
  <si>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</si>
  <si>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</si>
  <si>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</si>
  <si>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</si>
  <si>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</si>
  <si>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</si>
  <si>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</si>
  <si>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</si>
  <si>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</si>
  <si>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</si>
  <si>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</si>
  <si>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</si>
  <si>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</si>
  <si>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</si>
  <si>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</si>
  <si>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</si>
  <si>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</si>
  <si>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</si>
  <si>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</si>
  <si>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</si>
  <si>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</si>
  <si>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</si>
  <si>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</si>
  <si>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</si>
  <si>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</si>
  <si>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</si>
  <si>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</si>
  <si>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</si>
  <si>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</si>
  <si>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</si>
  <si>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</si>
  <si>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</si>
  <si>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</si>
  <si>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</si>
  <si>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</si>
  <si>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</si>
  <si>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</si>
  <si>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</si>
  <si>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</si>
  <si>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</si>
  <si>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</si>
  <si>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</si>
  <si>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</si>
  <si>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</si>
  <si>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</si>
  <si>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</si>
  <si>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</si>
  <si>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</si>
  <si>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</si>
  <si>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</si>
  <si>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</si>
  <si>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</si>
  <si>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</si>
  <si>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</si>
  <si>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</si>
  <si>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</si>
  <si>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</si>
  <si>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</si>
  <si>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</si>
  <si>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</si>
  <si>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</si>
  <si>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</si>
  <si>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</si>
  <si>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</si>
  <si>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</si>
  <si>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</si>
  <si>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</si>
  <si>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</si>
  <si>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</si>
  <si>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</si>
  <si>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</si>
  <si>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</si>
  <si>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</si>
  <si>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</si>
  <si>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</si>
  <si>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</si>
  <si>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</si>
  <si>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</si>
  <si>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</si>
  <si>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</si>
  <si>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</si>
  <si>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</si>
  <si>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</si>
  <si>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</si>
  <si>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</si>
  <si>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</si>
  <si>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</si>
  <si>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</si>
  <si>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</si>
  <si>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</si>
  <si>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</si>
  <si>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</si>
  <si>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</si>
  <si>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</si>
  <si>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</si>
  <si>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</si>
  <si>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</si>
  <si>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</si>
  <si>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</si>
  <si>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</si>
  <si>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</si>
  <si>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</si>
  <si>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</si>
  <si>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</si>
  <si>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</si>
  <si>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</si>
  <si>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</si>
  <si>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</si>
  <si>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</si>
  <si>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</si>
  <si>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</si>
  <si>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</si>
  <si>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</si>
  <si>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</si>
  <si>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</si>
  <si>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</si>
  <si>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</si>
  <si>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</si>
  <si>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</si>
  <si>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</si>
  <si>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</si>
  <si>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</si>
  <si>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</si>
  <si>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</si>
  <si>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</si>
  <si>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</si>
  <si>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</si>
  <si>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</si>
  <si>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</si>
  <si>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</si>
  <si>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</si>
  <si>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</si>
  <si>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</si>
  <si>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</si>
  <si>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</si>
  <si>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</si>
  <si>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</si>
  <si>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</si>
  <si>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</si>
  <si>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</si>
  <si>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</si>
  <si>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</si>
  <si>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</si>
  <si>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</si>
  <si>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</si>
  <si>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</si>
  <si>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</si>
  <si>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</si>
  <si>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</si>
  <si>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</si>
  <si>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</si>
  <si>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</si>
  <si>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</si>
  <si>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</si>
  <si>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</si>
  <si>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</si>
  <si>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</si>
  <si>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</si>
  <si>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</si>
  <si>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</si>
  <si>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</si>
  <si>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</si>
  <si>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</si>
  <si>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</si>
  <si>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</si>
  <si>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</si>
  <si>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</si>
  <si>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</si>
  <si>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</si>
  <si>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</si>
  <si>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</si>
  <si>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</si>
  <si>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</si>
  <si>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</si>
  <si>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</si>
  <si>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</si>
  <si>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</si>
  <si>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</si>
  <si>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</si>
  <si>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</si>
  <si>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</si>
  <si>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</si>
  <si>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</si>
  <si>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</si>
  <si>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</si>
  <si>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</si>
  <si>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</si>
  <si>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</si>
  <si>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</si>
  <si>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</si>
  <si>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</si>
  <si>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</si>
  <si>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</si>
  <si>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</si>
  <si>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</si>
  <si>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</si>
  <si>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</si>
  <si>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</si>
  <si>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</si>
  <si>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</si>
  <si>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</si>
  <si>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</si>
  <si>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</si>
  <si>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</si>
  <si>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</si>
  <si>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</si>
  <si>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</si>
  <si>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</si>
  <si>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</si>
  <si>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</si>
  <si>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</si>
  <si>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</si>
  <si>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</si>
  <si>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</si>
  <si>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</si>
  <si>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</si>
  <si>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</si>
  <si>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</si>
  <si>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</si>
  <si>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</si>
  <si>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</si>
  <si>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</si>
  <si>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</si>
  <si>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</si>
  <si>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</si>
  <si>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</si>
  <si>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</si>
  <si>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</si>
  <si>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</si>
  <si>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</si>
  <si>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</si>
  <si>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</si>
  <si>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</si>
  <si>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</si>
  <si>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</si>
  <si>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</si>
  <si>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</si>
  <si>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</si>
  <si>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</si>
  <si>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</si>
  <si>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</si>
  <si>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</si>
  <si>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</si>
  <si>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</si>
  <si>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</si>
  <si>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</si>
  <si>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</si>
  <si>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</si>
  <si>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</si>
  <si>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</si>
  <si>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</si>
  <si>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</si>
  <si>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</si>
  <si>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</si>
  <si>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</si>
  <si>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</si>
  <si>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</si>
  <si>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</si>
  <si>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</si>
  <si>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</si>
  <si>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</si>
  <si>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</si>
  <si>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</si>
  <si>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</si>
  <si>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</si>
  <si>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</si>
  <si>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</si>
  <si>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</si>
  <si>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</si>
  <si>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</si>
  <si>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</si>
  <si>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</si>
  <si>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</si>
  <si>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</si>
  <si>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</si>
  <si>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</si>
  <si>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</si>
  <si>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</si>
  <si>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</si>
  <si>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</si>
  <si>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</si>
  <si>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</si>
  <si>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</si>
  <si>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</si>
  <si>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</si>
  <si>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</si>
  <si>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</si>
  <si>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</si>
  <si>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</si>
  <si>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</si>
  <si>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</si>
  <si>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</si>
  <si>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</si>
  <si>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</si>
  <si>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</si>
  <si>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</si>
  <si>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</si>
  <si>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</si>
  <si>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</si>
  <si>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</si>
  <si>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</si>
  <si>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</si>
  <si>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</si>
  <si>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</si>
  <si>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</si>
  <si>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</si>
  <si>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</si>
  <si>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</si>
  <si>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</si>
  <si>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</si>
  <si>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</si>
  <si>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</si>
  <si>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</si>
  <si>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</si>
  <si>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</si>
  <si>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</si>
  <si>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</si>
  <si>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</si>
  <si>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</si>
  <si>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</si>
  <si>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</si>
  <si>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</si>
  <si>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</si>
  <si>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</si>
  <si>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</si>
  <si>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</si>
  <si>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</si>
  <si>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</si>
  <si>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</si>
  <si>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</si>
  <si>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</si>
  <si>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</si>
  <si>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</si>
  <si>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</si>
  <si>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</si>
  <si>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</si>
  <si>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</si>
  <si>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</si>
  <si>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</si>
  <si>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</si>
  <si>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</si>
  <si>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</si>
  <si>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</si>
  <si>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</si>
  <si>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</si>
  <si>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</si>
  <si>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</si>
  <si>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</si>
  <si>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</si>
  <si>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</si>
  <si>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</si>
  <si>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</si>
  <si>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</si>
  <si>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</si>
  <si>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</si>
  <si>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</si>
  <si>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</si>
  <si>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</si>
  <si>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</si>
  <si>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</si>
  <si>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</si>
  <si>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</si>
  <si>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</si>
  <si>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</si>
  <si>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</si>
  <si>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</si>
  <si>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</si>
  <si>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</si>
  <si>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</si>
  <si>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</si>
  <si>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</si>
  <si>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</si>
  <si>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</si>
  <si>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</si>
  <si>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</si>
  <si>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</si>
  <si>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</si>
  <si>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</si>
  <si>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</si>
  <si>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</si>
  <si>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</si>
  <si>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</si>
  <si>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</si>
  <si>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</si>
  <si>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</si>
  <si>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</si>
  <si>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</si>
  <si>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</si>
  <si>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</si>
  <si>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</si>
  <si>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</si>
  <si>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</si>
  <si>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</si>
  <si>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</si>
  <si>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</si>
  <si>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</si>
  <si>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</si>
  <si>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</si>
  <si>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</si>
  <si>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</si>
  <si>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</si>
  <si>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</si>
  <si>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</si>
  <si>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</si>
  <si>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</si>
  <si>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</si>
  <si>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</si>
  <si>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</si>
  <si>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</si>
  <si>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</si>
  <si>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</si>
  <si>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</si>
  <si>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</si>
  <si>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</si>
  <si>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</si>
  <si>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</si>
  <si>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</si>
  <si>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</si>
  <si>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</si>
  <si>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</si>
  <si>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</si>
  <si>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</si>
  <si>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</si>
  <si>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</si>
  <si>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</si>
  <si>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</si>
  <si>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</si>
  <si>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</si>
  <si>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</si>
  <si>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</si>
  <si>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</si>
  <si>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</si>
  <si>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</si>
  <si>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</si>
  <si>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</si>
  <si>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</si>
  <si>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</si>
  <si>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</si>
  <si>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</si>
  <si>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</si>
  <si>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</si>
  <si>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</si>
  <si>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</si>
  <si>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</si>
  <si>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</si>
  <si>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</si>
  <si>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</si>
  <si>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</si>
  <si>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</si>
  <si>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</si>
  <si>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</si>
  <si>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</si>
  <si>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</si>
  <si>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</si>
  <si>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</si>
  <si>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</si>
  <si>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</si>
  <si>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</si>
  <si>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</si>
  <si>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</si>
  <si>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</si>
  <si>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</si>
  <si>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</si>
  <si>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</si>
  <si>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</si>
  <si>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</si>
  <si>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</si>
  <si>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</si>
  <si>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</si>
  <si>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</si>
  <si>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</si>
  <si>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</si>
  <si>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</si>
  <si>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</si>
  <si>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</si>
  <si>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</si>
  <si>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</si>
  <si>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</si>
  <si>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</si>
  <si>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</si>
  <si>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</si>
  <si>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</si>
  <si>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</si>
  <si>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</si>
  <si>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</si>
  <si>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</si>
  <si>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</si>
  <si>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</si>
  <si>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</si>
  <si>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</si>
  <si>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</si>
  <si>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</si>
  <si>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</si>
  <si>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</si>
  <si>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</si>
  <si>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</si>
  <si>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</si>
  <si>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</si>
  <si>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</si>
  <si>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</si>
  <si>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</si>
  <si>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</si>
  <si>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</si>
  <si>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</si>
  <si>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</si>
  <si>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</si>
  <si>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</si>
  <si>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</si>
  <si>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</si>
  <si>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</si>
  <si>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</si>
  <si>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</si>
  <si>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</si>
  <si>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</si>
  <si>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</si>
  <si>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</si>
  <si>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</si>
  <si>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</si>
  <si>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</si>
  <si>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</si>
  <si>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</si>
  <si>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</si>
  <si>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</si>
  <si>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</si>
  <si>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</si>
  <si>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</si>
  <si>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</si>
  <si>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</si>
  <si>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</si>
  <si>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</si>
  <si>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</si>
  <si>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</si>
  <si>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</si>
  <si>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</si>
  <si>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</si>
  <si>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</si>
  <si>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</si>
  <si>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</si>
  <si>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</si>
  <si>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</si>
  <si>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</si>
  <si>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</si>
  <si>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</si>
  <si>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</si>
  <si>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</si>
  <si>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</si>
  <si>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</si>
  <si>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</si>
  <si>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</si>
  <si>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</si>
  <si>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</si>
  <si>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</si>
  <si>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</si>
  <si>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</si>
  <si>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</si>
  <si>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</si>
  <si>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</si>
  <si>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</si>
  <si>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</si>
  <si>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</si>
  <si>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</si>
  <si>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</si>
  <si>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</si>
  <si>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</si>
  <si>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</si>
  <si>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</si>
  <si>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</si>
  <si>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</si>
  <si>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</si>
  <si>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</si>
  <si>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</si>
  <si>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</si>
  <si>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</si>
  <si>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</si>
  <si>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</si>
  <si>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</si>
  <si>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</si>
  <si>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</si>
  <si>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</si>
  <si>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</si>
  <si>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</si>
  <si>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</si>
  <si>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</si>
  <si>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</si>
  <si>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</si>
  <si>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</si>
  <si>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</si>
  <si>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</si>
  <si>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</si>
  <si>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</si>
  <si>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</si>
  <si>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</si>
  <si>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</si>
  <si>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</si>
  <si>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</si>
  <si>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</si>
  <si>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</si>
  <si>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</si>
  <si>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</si>
  <si>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</si>
  <si>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</si>
  <si>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</si>
  <si>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</si>
  <si>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</si>
  <si>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</si>
  <si>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</si>
  <si>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</si>
  <si>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</si>
  <si>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</si>
  <si>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</si>
  <si>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</si>
  <si>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</si>
  <si>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</si>
  <si>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</si>
  <si>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</si>
  <si>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</si>
  <si>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</si>
  <si>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</si>
  <si>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</si>
  <si>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</si>
  <si>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</si>
  <si>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</si>
  <si>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</si>
  <si>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</si>
  <si>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</si>
  <si>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</si>
  <si>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</si>
  <si>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</si>
  <si>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</si>
  <si>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</si>
  <si>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</si>
  <si>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</si>
  <si>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</si>
  <si>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</si>
  <si>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</si>
  <si>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</si>
  <si>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</si>
  <si>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</si>
  <si>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</si>
  <si>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</si>
  <si>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</si>
  <si>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</si>
  <si>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</si>
  <si>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</si>
  <si>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</si>
  <si>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</si>
  <si>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</si>
  <si>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</si>
  <si>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</si>
  <si>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</si>
  <si>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</si>
  <si>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</si>
  <si>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</si>
  <si>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</si>
  <si>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</si>
  <si>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</si>
  <si>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</si>
  <si>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</si>
  <si>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</si>
  <si>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</si>
  <si>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</si>
  <si>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</si>
  <si>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</si>
  <si>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</si>
  <si>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</si>
  <si>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</si>
  <si>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</si>
  <si>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</si>
  <si>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</si>
  <si>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</si>
  <si>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</si>
  <si>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</si>
  <si>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</si>
  <si>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</si>
  <si>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</si>
  <si>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</si>
  <si>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</si>
  <si>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</si>
  <si>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</si>
  <si>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</si>
  <si>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</si>
  <si>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</si>
  <si>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</si>
  <si>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</si>
  <si>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</si>
  <si>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</si>
  <si>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</si>
  <si>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</si>
  <si>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</si>
  <si>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</si>
  <si>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</si>
  <si>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</si>
  <si>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</si>
  <si>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</si>
  <si>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</si>
  <si>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</si>
  <si>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</si>
  <si>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</si>
  <si>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</si>
  <si>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</si>
  <si>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</si>
  <si>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</si>
  <si>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</si>
  <si>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</si>
  <si>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</si>
  <si>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</si>
  <si>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</si>
  <si>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</si>
  <si>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</si>
  <si>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</si>
  <si>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</si>
  <si>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</si>
  <si>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</si>
  <si>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</si>
  <si>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</si>
  <si>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</si>
  <si>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</si>
  <si>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</si>
  <si>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</si>
  <si>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</si>
  <si>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</si>
  <si>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</si>
  <si>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</si>
  <si>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</si>
  <si>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</si>
  <si>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</si>
  <si>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</si>
  <si>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</si>
  <si>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</si>
  <si>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</si>
  <si>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</si>
  <si>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</si>
  <si>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</si>
  <si>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</si>
  <si>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</si>
  <si>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</si>
  <si>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</si>
  <si>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</si>
  <si>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</si>
  <si>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</si>
  <si>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</si>
  <si>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</si>
  <si>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</si>
  <si>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</si>
  <si>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</si>
  <si>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</si>
  <si>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</si>
  <si>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</si>
  <si>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</si>
  <si>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</si>
  <si>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</si>
  <si>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</si>
  <si>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</si>
  <si>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</si>
  <si>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</si>
  <si>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</si>
  <si>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</si>
  <si>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</si>
  <si>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</si>
  <si>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</si>
  <si>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</si>
  <si>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</si>
  <si>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</si>
  <si>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</si>
  <si>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</si>
  <si>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</si>
  <si>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</si>
  <si>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</si>
  <si>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</si>
  <si>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</si>
  <si>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</si>
  <si>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</si>
  <si>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</si>
  <si>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</si>
  <si>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</si>
  <si>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</si>
  <si>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</si>
  <si>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</si>
  <si>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</si>
  <si>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</si>
  <si>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</si>
  <si>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</si>
  <si>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</si>
  <si>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</si>
  <si>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</si>
  <si>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</si>
  <si>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</si>
  <si>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</si>
  <si>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</si>
  <si>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</si>
  <si>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</si>
  <si>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</si>
  <si>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</si>
  <si>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</si>
  <si>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</si>
  <si>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</si>
  <si>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</si>
  <si>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</si>
  <si>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</si>
  <si>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</si>
  <si>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</si>
  <si>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</si>
  <si>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</si>
  <si>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</si>
  <si>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</si>
  <si>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</si>
  <si>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</si>
  <si>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</si>
  <si>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</si>
  <si>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</si>
  <si>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</si>
  <si>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</si>
  <si>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</si>
  <si>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</si>
  <si>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</si>
  <si>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</si>
  <si>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</si>
  <si>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</si>
  <si>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</si>
  <si>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</si>
  <si>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</si>
  <si>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</si>
  <si>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</si>
  <si>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</si>
  <si>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</si>
  <si>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</si>
  <si>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</si>
  <si>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</si>
  <si>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</si>
  <si>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</si>
  <si>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</si>
  <si>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</si>
  <si>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</si>
  <si>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</si>
  <si>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</si>
  <si>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</si>
  <si>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</si>
  <si>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</si>
  <si>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</si>
  <si>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</si>
  <si>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</si>
  <si>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</si>
  <si>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</si>
  <si>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</si>
  <si>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</si>
  <si>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</si>
  <si>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</si>
  <si>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</si>
  <si>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</si>
  <si>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</si>
  <si>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</si>
  <si>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</si>
  <si>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</si>
  <si>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</si>
  <si>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</si>
  <si>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</si>
  <si>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</si>
  <si>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</si>
  <si>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</si>
  <si>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</si>
  <si>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</si>
  <si>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</si>
  <si>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</si>
  <si>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</si>
  <si>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</si>
  <si>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</si>
  <si>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</si>
  <si>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</si>
  <si>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</si>
  <si>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</si>
  <si>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</si>
  <si>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</si>
  <si>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</si>
  <si>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</si>
  <si>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</si>
  <si>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</si>
  <si>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</si>
  <si>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</si>
  <si>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</si>
  <si>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</si>
  <si>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</si>
  <si>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</si>
  <si>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</si>
  <si>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</si>
  <si>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</si>
  <si>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</si>
  <si>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</si>
  <si>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</si>
  <si>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</si>
  <si>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</si>
  <si>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</si>
  <si>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</si>
  <si>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</si>
  <si>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</si>
  <si>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</si>
  <si>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</si>
  <si>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</si>
  <si>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</si>
  <si>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</si>
  <si>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</si>
  <si>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</si>
  <si>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</si>
  <si>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</si>
  <si>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</si>
  <si>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</si>
  <si>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</si>
  <si>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</si>
  <si>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</si>
  <si>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</si>
  <si>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</si>
  <si>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</si>
  <si>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</si>
  <si>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</si>
  <si>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</si>
  <si>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</si>
  <si>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</si>
  <si>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</si>
  <si>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</si>
  <si>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</si>
  <si>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</si>
  <si>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</si>
  <si>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</si>
  <si>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</si>
  <si>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</si>
  <si>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</si>
  <si>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</si>
  <si>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</si>
  <si>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</si>
  <si>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</si>
  <si>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</si>
  <si>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</si>
  <si>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</si>
  <si>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</si>
  <si>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</si>
  <si>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</si>
  <si>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</si>
  <si>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</si>
  <si>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</si>
  <si>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</si>
  <si>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</si>
  <si>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</si>
  <si>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</si>
  <si>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</si>
  <si>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</si>
  <si>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</si>
  <si>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</si>
  <si>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</si>
  <si>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</si>
  <si>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</si>
  <si>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</si>
  <si>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</si>
  <si>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</si>
  <si>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</si>
  <si>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</si>
  <si>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</si>
  <si>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</si>
  <si>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</si>
  <si>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</si>
  <si>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</si>
  <si>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</si>
  <si>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</si>
  <si>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</si>
  <si>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</si>
  <si>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</si>
  <si>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</si>
  <si>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</si>
  <si>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</si>
  <si>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</si>
  <si>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</si>
  <si>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</si>
  <si>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</si>
  <si>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</si>
  <si>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</si>
  <si>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</si>
  <si>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</si>
  <si>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</si>
  <si>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</si>
  <si>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</si>
  <si>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</si>
  <si>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</si>
  <si>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</si>
  <si>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</si>
  <si>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</si>
  <si>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</si>
  <si>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</si>
  <si>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</si>
  <si>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</si>
  <si>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</si>
  <si>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</si>
  <si>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</si>
  <si>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</si>
  <si>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</si>
  <si>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</si>
  <si>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</si>
  <si>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</si>
  <si>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</si>
  <si>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</si>
  <si>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</si>
  <si>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</si>
  <si>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</si>
  <si>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</si>
  <si>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</si>
  <si>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</si>
  <si>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</si>
  <si>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</si>
  <si>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</si>
  <si>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</si>
  <si>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</si>
  <si>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</si>
  <si>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</si>
  <si>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</si>
  <si>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</si>
  <si>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</si>
  <si>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</si>
  <si>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</si>
  <si>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</si>
  <si>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</si>
  <si>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</si>
  <si>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</si>
  <si>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</si>
  <si>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</si>
  <si>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</si>
  <si>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</si>
  <si>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</si>
  <si>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</si>
  <si>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</si>
  <si>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</si>
  <si>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</si>
  <si>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</si>
  <si>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</si>
  <si>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</si>
  <si>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</si>
  <si>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</si>
  <si>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</si>
  <si>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</si>
  <si>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</si>
  <si>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</si>
  <si>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</si>
  <si>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</si>
  <si>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</si>
  <si>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</si>
  <si>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</si>
  <si>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</si>
  <si>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</si>
  <si>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</si>
  <si>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</si>
  <si>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</si>
  <si>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</si>
  <si>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</si>
  <si>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</si>
  <si>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</si>
  <si>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</si>
  <si>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</si>
  <si>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</si>
  <si>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</si>
  <si>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</si>
  <si>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</si>
  <si>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</si>
  <si>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</si>
  <si>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</si>
  <si>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</si>
  <si>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</si>
  <si>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</si>
  <si>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</si>
  <si>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</si>
  <si>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</si>
  <si>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</si>
  <si>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</si>
  <si>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</si>
  <si>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</si>
  <si>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</si>
  <si>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</si>
  <si>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</si>
  <si>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</si>
  <si>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</si>
  <si>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</si>
  <si>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</si>
  <si>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</si>
  <si>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</si>
  <si>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</si>
  <si>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</si>
  <si>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</si>
  <si>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</si>
  <si>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</si>
  <si>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</si>
  <si>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</si>
  <si>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</si>
  <si>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</si>
  <si>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</si>
  <si>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</si>
  <si>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</si>
  <si>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</si>
  <si>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</si>
  <si>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</si>
  <si>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</si>
  <si>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</si>
  <si>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</si>
  <si>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</si>
  <si>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</si>
  <si>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</si>
  <si>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</si>
  <si>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</si>
  <si>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</si>
  <si>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</si>
  <si>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</si>
  <si>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</si>
  <si>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</si>
  <si>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</si>
  <si>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</si>
  <si>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</si>
  <si>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</si>
  <si>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</si>
  <si>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</si>
  <si>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</si>
  <si>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</si>
  <si>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</si>
  <si>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</si>
  <si>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</si>
  <si>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</si>
  <si>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</si>
  <si>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</si>
  <si>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</si>
  <si>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</si>
  <si>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</si>
  <si>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</si>
  <si>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</si>
  <si>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</si>
  <si>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</si>
  <si>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</si>
  <si>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</si>
  <si>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</si>
  <si>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</si>
  <si>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</si>
  <si>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</si>
  <si>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</si>
  <si>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</si>
  <si>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</si>
  <si>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</si>
  <si>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</si>
  <si>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</si>
  <si>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</si>
  <si>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</si>
  <si>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</si>
  <si>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</si>
  <si>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</si>
  <si>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</si>
  <si>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</si>
  <si>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</si>
  <si>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</si>
  <si>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</si>
  <si>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</si>
  <si>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</si>
  <si>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</si>
  <si>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</si>
  <si>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</si>
  <si>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</si>
  <si>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</si>
  <si>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</si>
  <si>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</si>
  <si>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</si>
  <si>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</si>
  <si>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</si>
  <si>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</si>
  <si>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</si>
  <si>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</si>
  <si>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</si>
  <si>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</si>
  <si>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</si>
  <si>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</si>
  <si>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</si>
  <si>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</si>
  <si>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</si>
  <si>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</si>
  <si>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</si>
  <si>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</si>
  <si>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</si>
  <si>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</si>
  <si>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</si>
  <si>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</si>
  <si>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</si>
  <si>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</si>
  <si>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</si>
  <si>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</si>
  <si>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</si>
  <si>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</si>
  <si>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</si>
  <si>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</si>
  <si>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</si>
  <si>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</si>
  <si>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</si>
  <si>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</si>
  <si>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</si>
  <si>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</si>
  <si>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</si>
  <si>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</si>
  <si>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</si>
  <si>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</si>
  <si>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</si>
  <si>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</si>
  <si>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</si>
  <si>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</si>
  <si>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</si>
  <si>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</si>
  <si>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</si>
  <si>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</si>
  <si>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</si>
  <si>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</si>
  <si>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</si>
  <si>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</si>
  <si>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</si>
  <si>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</si>
  <si>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</si>
  <si>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</si>
  <si>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</si>
  <si>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</si>
  <si>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</si>
  <si>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</si>
  <si>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</si>
  <si>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</si>
  <si>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</si>
  <si>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</si>
  <si>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</si>
  <si>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</si>
  <si>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</si>
  <si>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</si>
  <si>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</si>
  <si>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</si>
  <si>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</si>
  <si>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</si>
  <si>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</si>
  <si>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</si>
  <si>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</si>
  <si>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</si>
  <si>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</si>
  <si>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</si>
  <si>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</si>
  <si>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</si>
  <si>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</si>
  <si>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</si>
  <si>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</si>
  <si>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</si>
  <si>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</si>
  <si>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</si>
  <si>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</si>
  <si>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</si>
  <si>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</si>
  <si>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</si>
  <si>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</si>
  <si>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</si>
  <si>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</si>
  <si>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</si>
  <si>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</si>
  <si>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</si>
  <si>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</si>
  <si>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</si>
  <si>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</si>
  <si>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</si>
  <si>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</si>
  <si>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</si>
  <si>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</si>
  <si>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</si>
  <si>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</si>
  <si>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</si>
  <si>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</si>
  <si>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</si>
  <si>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</si>
  <si>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</si>
  <si>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</si>
  <si>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</si>
  <si>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</si>
  <si>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</si>
  <si>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</si>
  <si>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</si>
  <si>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</si>
  <si>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</si>
  <si>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</si>
  <si>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</si>
  <si>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</si>
  <si>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</si>
  <si>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</si>
  <si>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</si>
  <si>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</si>
  <si>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</si>
  <si>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</si>
  <si>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</si>
  <si>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</si>
  <si>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</si>
  <si>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</si>
  <si>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</si>
  <si>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</si>
  <si>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</si>
  <si>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</si>
  <si>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</si>
  <si>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</si>
  <si>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</si>
  <si>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</si>
  <si>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</si>
  <si>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</si>
  <si>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</si>
  <si>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</si>
  <si>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</si>
  <si>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</si>
  <si>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</si>
  <si>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</si>
  <si>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</si>
  <si>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</si>
  <si>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</si>
  <si>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</si>
  <si>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</si>
  <si>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</si>
  <si>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</si>
  <si>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</si>
  <si>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</si>
  <si>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</si>
  <si>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</si>
  <si>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</si>
  <si>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</si>
  <si>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</si>
  <si>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</si>
  <si>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</si>
  <si>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</si>
  <si>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</si>
  <si>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</si>
  <si>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</si>
  <si>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</si>
  <si>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</si>
  <si>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</si>
  <si>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</si>
  <si>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</si>
  <si>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</si>
  <si>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</si>
  <si>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</si>
  <si>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</si>
  <si>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</si>
  <si>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</si>
  <si>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</si>
  <si>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</si>
  <si>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</si>
  <si>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</si>
  <si>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</si>
  <si>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</si>
  <si>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</si>
  <si>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</si>
  <si>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</si>
  <si>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</si>
  <si>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</si>
  <si>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</si>
  <si>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</si>
  <si>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</si>
  <si>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</si>
  <si>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</si>
  <si>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</si>
  <si>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</si>
  <si>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</si>
  <si>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</si>
  <si>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</si>
  <si>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</si>
  <si>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</si>
  <si>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</si>
  <si>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</si>
  <si>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</si>
  <si>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</si>
  <si>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</si>
  <si>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</si>
  <si>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</si>
  <si>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</si>
  <si>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</si>
  <si>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</si>
  <si>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</si>
  <si>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</si>
  <si>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</si>
  <si>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</si>
  <si>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</si>
  <si>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</si>
  <si>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</si>
  <si>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</si>
  <si>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</si>
  <si>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</si>
  <si>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</si>
  <si>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</si>
  <si>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</si>
  <si>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</si>
  <si>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</si>
  <si>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</si>
  <si>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</si>
  <si>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</si>
  <si>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</si>
  <si>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</si>
  <si>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</si>
  <si>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</si>
  <si>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</si>
  <si>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</si>
  <si>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</si>
  <si>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</si>
  <si>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</si>
  <si>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</si>
  <si>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</si>
  <si>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</si>
  <si>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</si>
  <si>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</si>
  <si>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</si>
  <si>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</si>
  <si>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</si>
  <si>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</si>
  <si>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</si>
  <si>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</si>
  <si>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</si>
  <si>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</si>
  <si>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</si>
  <si>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</si>
  <si>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</si>
  <si>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</si>
  <si>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</si>
  <si>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</si>
  <si>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</si>
  <si>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</si>
  <si>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</si>
  <si>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</si>
  <si>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</si>
  <si>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</si>
  <si>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</si>
  <si>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</si>
  <si>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</si>
  <si>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</si>
  <si>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</si>
  <si>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</si>
  <si>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</si>
  <si>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</si>
  <si>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</si>
  <si>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</si>
  <si>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</si>
  <si>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</si>
  <si>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</si>
  <si>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</si>
  <si>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</si>
  <si>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</si>
  <si>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</si>
  <si>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</si>
  <si>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</si>
  <si>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</si>
  <si>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</si>
  <si>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</si>
  <si>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</si>
  <si>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</si>
  <si>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</si>
  <si>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</si>
  <si>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</si>
  <si>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</si>
  <si>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</si>
  <si>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</si>
  <si>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</si>
  <si>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</si>
  <si>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</si>
  <si>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</si>
  <si>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</si>
  <si>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</si>
  <si>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</si>
  <si>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</si>
  <si>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</si>
  <si>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</si>
  <si>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</si>
  <si>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</si>
  <si>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</si>
  <si>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</si>
  <si>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</si>
  <si>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</si>
  <si>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</si>
  <si>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</si>
  <si>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</si>
  <si>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</si>
  <si>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</si>
  <si>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</si>
  <si>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</si>
  <si>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</si>
  <si>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</si>
  <si>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</si>
  <si>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</si>
  <si>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</si>
  <si>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</si>
  <si>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</si>
  <si>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</si>
  <si>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</si>
  <si>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</si>
  <si>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</si>
  <si>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</si>
  <si>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</si>
  <si>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</si>
  <si>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</si>
  <si>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</si>
  <si>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</si>
  <si>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</si>
  <si>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</si>
  <si>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</si>
  <si>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</si>
  <si>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</si>
  <si>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</si>
  <si>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</si>
  <si>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</si>
  <si>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</si>
  <si>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</si>
  <si>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</si>
  <si>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</si>
  <si>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</si>
  <si>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</si>
  <si>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</si>
  <si>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</si>
  <si>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</si>
  <si>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</si>
  <si>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</si>
  <si>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</si>
  <si>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</si>
  <si>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</si>
  <si>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</si>
  <si>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</si>
  <si>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</si>
  <si>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</si>
  <si>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</si>
  <si>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</si>
  <si>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</si>
  <si>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</si>
  <si>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</si>
  <si>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</si>
  <si>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</si>
  <si>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</si>
  <si>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</si>
  <si>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</si>
  <si>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</si>
  <si>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</si>
  <si>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</si>
  <si>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</si>
  <si>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</si>
  <si>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</si>
  <si>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</si>
  <si>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</si>
  <si>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</si>
  <si>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</si>
  <si>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</si>
  <si>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</si>
  <si>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</si>
  <si>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</si>
  <si>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</si>
  <si>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</si>
  <si>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</si>
  <si>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</si>
  <si>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</si>
  <si>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</si>
  <si>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</si>
  <si>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</si>
  <si>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</si>
  <si>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</si>
  <si>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</si>
  <si>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</si>
  <si>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</si>
  <si>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</si>
  <si>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</si>
  <si>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</si>
  <si>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</si>
  <si>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</si>
  <si>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</si>
  <si>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</si>
  <si>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</si>
  <si>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</si>
  <si>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</si>
  <si>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</si>
  <si>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</si>
  <si>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</si>
  <si>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</si>
  <si>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</si>
  <si>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</si>
  <si>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</si>
  <si>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</si>
  <si>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</si>
  <si>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</si>
  <si>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</si>
  <si>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</si>
  <si>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</si>
  <si>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</si>
  <si>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</si>
  <si>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</si>
  <si>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</si>
  <si>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</si>
  <si>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</si>
  <si>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</si>
  <si>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</si>
  <si>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</si>
  <si>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</si>
  <si>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</si>
  <si>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</si>
  <si>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</si>
  <si>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</si>
  <si>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</si>
  <si>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</si>
  <si>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</si>
  <si>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</si>
  <si>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</si>
  <si>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</si>
  <si>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</si>
  <si>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</si>
  <si>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</si>
  <si>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</si>
  <si>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</si>
  <si>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</si>
  <si>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</si>
  <si>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</si>
  <si>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</si>
  <si>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</si>
  <si>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</si>
  <si>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</si>
  <si>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</si>
  <si>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</si>
  <si>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</si>
  <si>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</si>
  <si>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</si>
  <si>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</si>
  <si>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</si>
  <si>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</si>
  <si>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</si>
  <si>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</si>
  <si>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</si>
  <si>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</si>
  <si>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</si>
  <si>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</si>
  <si>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</si>
  <si>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</si>
  <si>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</si>
  <si>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</si>
  <si>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</si>
  <si>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</si>
  <si>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</si>
  <si>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</si>
  <si>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</si>
  <si>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</si>
  <si>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</si>
  <si>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</si>
  <si>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</si>
  <si>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</si>
  <si>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</si>
  <si>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</si>
  <si>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</si>
  <si>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</si>
  <si>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</si>
  <si>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</si>
  <si>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</si>
  <si>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</si>
  <si>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</si>
  <si>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</si>
  <si>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</si>
  <si>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</si>
  <si>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</si>
  <si>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</si>
  <si>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</si>
  <si>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</si>
  <si>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</si>
  <si>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</si>
  <si>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</si>
  <si>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</si>
  <si>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</si>
  <si>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</si>
  <si>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</si>
  <si>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</si>
  <si>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</si>
  <si>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</si>
  <si>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</si>
  <si>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</si>
  <si>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</si>
  <si>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</si>
  <si>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</si>
  <si>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</si>
  <si>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</si>
  <si>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</si>
  <si>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</si>
  <si>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</si>
  <si>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</si>
  <si>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</si>
  <si>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</si>
  <si>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</si>
  <si>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</si>
  <si>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</si>
  <si>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</si>
  <si>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</si>
  <si>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</si>
  <si>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</si>
  <si>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</si>
  <si>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</si>
  <si>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</si>
  <si>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</si>
  <si>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</si>
  <si>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</si>
  <si>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</si>
  <si>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</si>
  <si>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</si>
  <si>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</si>
  <si>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</si>
  <si>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</si>
  <si>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</si>
  <si>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</si>
  <si>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</si>
  <si>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</si>
  <si>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</si>
  <si>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</si>
  <si>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</si>
  <si>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</si>
  <si>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</si>
  <si>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</si>
  <si>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</si>
  <si>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</si>
  <si>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</si>
  <si>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</si>
  <si>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</si>
  <si>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</si>
  <si>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</si>
  <si>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</si>
  <si>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</si>
  <si>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</si>
  <si>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</si>
  <si>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</si>
  <si>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</si>
  <si>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</si>
  <si>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</si>
  <si>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</si>
  <si>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</si>
  <si>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</si>
  <si>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</si>
  <si>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</si>
  <si>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</si>
  <si>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</si>
  <si>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</si>
  <si>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</si>
  <si>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</si>
  <si>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</si>
  <si>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</si>
  <si>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</si>
  <si>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</si>
  <si>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</si>
  <si>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</si>
  <si>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</si>
  <si>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</si>
  <si>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</si>
  <si>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</si>
  <si>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</si>
  <si>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</si>
  <si>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</si>
  <si>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</si>
  <si>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</si>
  <si>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</si>
  <si>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</si>
  <si>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</si>
  <si>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</si>
  <si>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</si>
  <si>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</si>
  <si>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</si>
  <si>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</si>
  <si>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</si>
  <si>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</si>
  <si>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</si>
  <si>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</si>
  <si>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</si>
  <si>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</si>
  <si>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</si>
  <si>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</si>
  <si>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</si>
  <si>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</si>
  <si>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</si>
  <si>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</si>
  <si>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</si>
  <si>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</si>
  <si>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</si>
  <si>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</si>
  <si>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</si>
  <si>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</si>
  <si>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</si>
  <si>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</si>
  <si>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</si>
  <si>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</si>
  <si>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</si>
  <si>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</si>
  <si>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</si>
  <si>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</si>
  <si>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</si>
  <si>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</si>
  <si>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</si>
  <si>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</si>
  <si>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</si>
  <si>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</si>
  <si>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</si>
  <si>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</si>
  <si>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</si>
  <si>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</si>
  <si>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</si>
  <si>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</si>
  <si>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</si>
  <si>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</si>
  <si>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</si>
  <si>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</si>
  <si>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</si>
  <si>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</si>
  <si>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</si>
  <si>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</si>
  <si>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</si>
  <si>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</si>
  <si>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</si>
  <si>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</si>
  <si>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</si>
  <si>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</si>
  <si>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</si>
  <si>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</si>
  <si>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</si>
  <si>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</si>
  <si>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</si>
  <si>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</si>
  <si>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</si>
  <si>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</si>
  <si>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</si>
  <si>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</si>
  <si>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</si>
  <si>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</si>
  <si>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</si>
  <si>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</si>
  <si>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</si>
  <si>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</si>
  <si>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</si>
  <si>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</si>
  <si>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</si>
  <si>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</si>
  <si>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</si>
  <si>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</si>
  <si>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</si>
  <si>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</si>
  <si>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</si>
  <si>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</si>
  <si>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</si>
  <si>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</si>
  <si>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</si>
  <si>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</si>
  <si>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</si>
  <si>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</si>
  <si>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</si>
  <si>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</si>
  <si>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</si>
  <si>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</si>
  <si>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</si>
  <si>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</si>
  <si>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</si>
  <si>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</si>
  <si>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</si>
  <si>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</si>
  <si>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</si>
  <si>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</si>
  <si>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</si>
  <si>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</si>
  <si>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</si>
  <si>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</si>
  <si>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</si>
  <si>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</si>
  <si>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</si>
  <si>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</si>
  <si>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</si>
  <si>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</si>
  <si>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</si>
  <si>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</si>
  <si>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</si>
  <si>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</si>
  <si>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</si>
  <si>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</si>
  <si>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</si>
  <si>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</si>
  <si>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</si>
  <si>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</si>
  <si>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</si>
  <si>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</si>
  <si>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</si>
  <si>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</si>
  <si>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</si>
  <si>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</si>
  <si>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</si>
  <si>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</si>
  <si>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</si>
  <si>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</si>
  <si>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</si>
  <si>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</si>
  <si>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</si>
  <si>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</si>
  <si>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</si>
  <si>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</si>
  <si>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</si>
  <si>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</si>
  <si>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</si>
  <si>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</si>
  <si>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</si>
  <si>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</si>
  <si>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</si>
  <si>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</si>
  <si>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</si>
  <si>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</si>
  <si>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</si>
  <si>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</si>
  <si>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</si>
  <si>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</si>
  <si>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</si>
  <si>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</si>
  <si>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</si>
  <si>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</si>
  <si>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</si>
  <si>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</si>
  <si>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</si>
  <si>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</si>
  <si>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</si>
  <si>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</si>
  <si>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</si>
  <si>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</si>
  <si>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</si>
  <si>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</si>
  <si>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</si>
  <si>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</si>
  <si>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</si>
  <si>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</si>
  <si>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</si>
  <si>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</si>
  <si>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</si>
  <si>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</si>
  <si>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</si>
  <si>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</si>
  <si>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</si>
  <si>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</si>
  <si>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</si>
  <si>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</si>
  <si>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</si>
  <si>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</si>
  <si>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</si>
  <si>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</si>
  <si>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</si>
  <si>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</si>
  <si>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</si>
  <si>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</si>
  <si>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</si>
  <si>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</si>
  <si>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</si>
  <si>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</si>
  <si>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</si>
  <si>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</si>
  <si>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</si>
  <si>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</si>
  <si>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</si>
  <si>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</si>
  <si>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</si>
  <si>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</si>
  <si>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</si>
  <si>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</si>
  <si>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</si>
  <si>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</si>
  <si>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</si>
  <si>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</si>
  <si>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</si>
  <si>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</si>
  <si>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</si>
  <si>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</si>
  <si>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</si>
  <si>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</si>
  <si>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</si>
  <si>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</si>
  <si>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</si>
  <si>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</si>
  <si>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</si>
  <si>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</si>
  <si>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</si>
  <si>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</si>
  <si>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</si>
  <si>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</si>
  <si>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</si>
  <si>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</si>
  <si>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</si>
  <si>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</si>
  <si>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</si>
  <si>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</si>
  <si>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</si>
  <si>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</si>
  <si>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</si>
  <si>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</si>
  <si>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</si>
  <si>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</si>
  <si>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</si>
  <si>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</si>
  <si>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</si>
  <si>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</si>
  <si>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</si>
  <si>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</si>
  <si>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</si>
  <si>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</si>
  <si>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</si>
  <si>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</si>
  <si>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</si>
  <si>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</si>
  <si>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</si>
  <si>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</si>
  <si>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</si>
  <si>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</si>
  <si>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</si>
  <si>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</si>
  <si>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</si>
  <si>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</si>
  <si>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</si>
  <si>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</si>
  <si>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</si>
  <si>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</si>
  <si>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</si>
  <si>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</si>
  <si>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</si>
  <si>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</si>
  <si>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</si>
  <si>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</si>
  <si>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</si>
  <si>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</si>
  <si>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</si>
  <si>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</si>
  <si>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</si>
  <si>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</si>
  <si>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</si>
  <si>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</si>
  <si>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</si>
  <si>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</si>
  <si>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</si>
  <si>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</si>
  <si>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</si>
  <si>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</si>
  <si>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</si>
  <si>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</si>
  <si>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</si>
  <si>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</si>
  <si>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</si>
  <si>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</si>
  <si>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</si>
  <si>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</si>
  <si>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</si>
  <si>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</si>
  <si>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</si>
  <si>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</si>
  <si>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</si>
  <si>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</si>
  <si>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</si>
  <si>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</si>
  <si>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</si>
  <si>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</si>
  <si>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</si>
  <si>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</si>
  <si>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</si>
  <si>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</si>
  <si>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</si>
  <si>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</si>
  <si>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</si>
  <si>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</si>
  <si>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</si>
  <si>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</si>
  <si>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</si>
  <si>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</si>
  <si>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</si>
  <si>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</si>
  <si>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</si>
  <si>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</si>
  <si>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</si>
  <si>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</si>
  <si>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</si>
  <si>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</si>
  <si>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</si>
  <si>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</si>
  <si>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</si>
  <si>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</si>
  <si>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</si>
  <si>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</si>
  <si>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</si>
  <si>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</si>
  <si>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</si>
  <si>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</si>
  <si>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</si>
  <si>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</si>
  <si>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</si>
  <si>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</si>
  <si>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</si>
  <si>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</si>
  <si>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</si>
  <si>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</si>
  <si>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</si>
  <si>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</si>
  <si>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</si>
  <si>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</si>
  <si>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</si>
  <si>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</si>
  <si>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</si>
  <si>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</si>
  <si>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</si>
  <si>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</si>
  <si>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</si>
  <si>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</si>
  <si>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</si>
  <si>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</si>
  <si>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</si>
  <si>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</si>
  <si>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</si>
  <si>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</si>
  <si>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</si>
  <si>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</si>
  <si>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</si>
  <si>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</si>
  <si>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</si>
  <si>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</si>
  <si>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</si>
  <si>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</si>
  <si>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</si>
  <si>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</si>
  <si>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</si>
  <si>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</si>
  <si>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</si>
  <si>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</si>
  <si>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</si>
  <si>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</si>
  <si>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</si>
  <si>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</si>
  <si>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</si>
  <si>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</si>
  <si>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</si>
  <si>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</si>
  <si>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</si>
  <si>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</si>
  <si>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</si>
  <si>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</si>
  <si>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</si>
  <si>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</si>
  <si>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</si>
  <si>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</si>
  <si>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</si>
  <si>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</si>
  <si>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</si>
  <si>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</si>
  <si>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</si>
  <si>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</si>
  <si>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</si>
  <si>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</si>
  <si>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</si>
  <si>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</si>
  <si>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</si>
  <si>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</si>
  <si>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</si>
  <si>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</si>
  <si>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</si>
  <si>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</si>
  <si>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</si>
  <si>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</si>
  <si>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</si>
  <si>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</si>
  <si>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</si>
  <si>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</si>
  <si>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</si>
  <si>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</si>
  <si>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</si>
  <si>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</si>
  <si>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</si>
  <si>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</si>
  <si>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</si>
  <si>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</si>
  <si>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</si>
  <si>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</si>
  <si>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</si>
  <si>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</si>
  <si>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</si>
  <si>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</si>
  <si>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</si>
  <si>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</si>
  <si>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</si>
  <si>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</si>
  <si>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</si>
  <si>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</si>
  <si>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</si>
  <si>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</si>
  <si>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</si>
  <si>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</si>
  <si>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</si>
  <si>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</si>
  <si>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</si>
  <si>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</si>
  <si>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</si>
  <si>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</si>
  <si>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</si>
  <si>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</si>
  <si>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</si>
  <si>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</si>
  <si>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</si>
  <si>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</si>
  <si>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</si>
  <si>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</si>
  <si>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</si>
  <si>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</si>
  <si>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</si>
  <si>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</si>
  <si>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</si>
  <si>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</si>
  <si>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</si>
  <si>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</si>
  <si>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</si>
  <si>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</si>
  <si>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</si>
  <si>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</si>
  <si>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</si>
  <si>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</si>
  <si>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</si>
  <si>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</si>
  <si>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</si>
  <si>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</si>
  <si>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</si>
  <si>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</si>
  <si>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</si>
  <si>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</si>
  <si>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</si>
  <si>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</si>
  <si>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</si>
  <si>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</si>
  <si>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</si>
  <si>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</si>
  <si>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</si>
  <si>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</si>
  <si>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</si>
  <si>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</si>
  <si>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</si>
  <si>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</si>
  <si>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</si>
  <si>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</si>
  <si>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</si>
  <si>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</si>
  <si>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</si>
  <si>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</si>
  <si>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</si>
  <si>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</si>
  <si>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</si>
  <si>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</si>
  <si>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</si>
  <si>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</si>
  <si>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</si>
  <si>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</si>
  <si>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</si>
  <si>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</si>
  <si>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</si>
  <si>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</si>
  <si>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</si>
  <si>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</si>
  <si>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</si>
  <si>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</si>
  <si>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</si>
  <si>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</si>
  <si>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</si>
  <si>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</si>
  <si>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</si>
  <si>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</si>
  <si>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</si>
  <si>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</si>
  <si>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</si>
  <si>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</si>
  <si>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</si>
  <si>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</si>
  <si>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</si>
  <si>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</si>
  <si>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</si>
  <si>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</si>
  <si>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</si>
  <si>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</si>
  <si>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</si>
  <si>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</si>
  <si>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</si>
  <si>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</si>
  <si>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</si>
  <si>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</si>
  <si>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</si>
  <si>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</si>
  <si>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</si>
  <si>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</si>
  <si>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</si>
  <si>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</si>
  <si>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</si>
  <si>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</si>
  <si>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</si>
  <si>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</si>
  <si>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</si>
  <si>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</si>
  <si>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</si>
  <si>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</si>
  <si>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</si>
  <si>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</si>
  <si>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</si>
  <si>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</si>
  <si>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</si>
  <si>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</si>
  <si>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</si>
  <si>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</si>
  <si>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</si>
  <si>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</si>
  <si>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</si>
  <si>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</si>
  <si>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</si>
  <si>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</si>
  <si>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</si>
  <si>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</si>
  <si>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</si>
  <si>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</si>
  <si>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</si>
  <si>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</si>
  <si>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</si>
  <si>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</si>
  <si>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</si>
  <si>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</si>
  <si>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</si>
  <si>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</si>
  <si>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</si>
  <si>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</si>
  <si>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</si>
  <si>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</si>
  <si>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</si>
  <si>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</si>
  <si>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</si>
  <si>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</si>
  <si>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</si>
  <si>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</si>
  <si>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</si>
  <si>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</si>
  <si>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</si>
  <si>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</si>
  <si>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</si>
  <si>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</si>
  <si>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</si>
  <si>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</si>
  <si>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</si>
  <si>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</si>
  <si>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</si>
  <si>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</si>
  <si>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</si>
  <si>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</si>
  <si>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</si>
  <si>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</si>
  <si>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</si>
  <si>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</si>
  <si>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</si>
  <si>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</si>
  <si>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</si>
  <si>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</si>
  <si>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</si>
  <si>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</si>
  <si>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</si>
  <si>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</si>
  <si>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</si>
  <si>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</si>
  <si>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</si>
  <si>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</si>
  <si>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</si>
  <si>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</si>
  <si>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</si>
  <si>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</si>
  <si>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</si>
  <si>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</si>
  <si>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</si>
  <si>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</si>
  <si>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</si>
  <si>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</si>
  <si>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</si>
  <si>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</si>
  <si>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</si>
  <si>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</si>
  <si>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</si>
  <si>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</si>
  <si>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</si>
  <si>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</si>
  <si>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</si>
  <si>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</si>
  <si>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</si>
  <si>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</si>
  <si>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</si>
  <si>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</si>
  <si>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</si>
  <si>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</si>
  <si>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</si>
  <si>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</si>
  <si>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</si>
  <si>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</si>
  <si>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</si>
  <si>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</si>
  <si>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</si>
  <si>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</si>
  <si>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</si>
  <si>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</si>
  <si>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</si>
  <si>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</si>
  <si>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</si>
  <si>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</si>
  <si>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</si>
  <si>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</si>
  <si>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</si>
  <si>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</si>
  <si>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</si>
  <si>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</si>
  <si>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</si>
  <si>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</si>
  <si>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</si>
  <si>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</si>
  <si>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</si>
  <si>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</si>
  <si>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</si>
  <si>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</si>
  <si>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</si>
  <si>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</si>
  <si>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</si>
  <si>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</si>
  <si>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</si>
  <si>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</si>
  <si>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</si>
  <si>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</si>
  <si>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</si>
  <si>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</si>
  <si>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</si>
  <si>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</si>
  <si>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</si>
  <si>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</si>
  <si>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</si>
  <si>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</si>
  <si>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</si>
  <si>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</si>
  <si>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</si>
  <si>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</si>
  <si>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</si>
  <si>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</si>
  <si>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</si>
  <si>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</si>
  <si>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</si>
  <si>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</si>
  <si>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</si>
  <si>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</si>
  <si>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</si>
  <si>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</si>
  <si>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</si>
  <si>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</si>
  <si>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</si>
  <si>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</si>
  <si>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</si>
  <si>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</si>
  <si>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</si>
  <si>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</si>
  <si>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</si>
  <si>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</si>
  <si>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</si>
  <si>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</si>
  <si>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</si>
  <si>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</si>
  <si>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</si>
  <si>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</si>
  <si>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</si>
  <si>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</si>
  <si>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</si>
  <si>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</si>
  <si>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</si>
  <si>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</si>
  <si>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</si>
  <si>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</si>
  <si>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</si>
  <si>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</si>
  <si>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</si>
  <si>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</si>
  <si>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</si>
  <si>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</si>
  <si>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</si>
  <si>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</si>
  <si>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</si>
  <si>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</si>
  <si>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</si>
  <si>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</si>
  <si>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</si>
  <si>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</si>
  <si>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</si>
  <si>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</si>
  <si>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</si>
  <si>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</si>
  <si>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</si>
  <si>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</si>
  <si>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</si>
  <si>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</si>
  <si>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</si>
  <si>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</si>
  <si>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</si>
  <si>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</si>
  <si>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</si>
  <si>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</si>
  <si>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</si>
  <si>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</si>
  <si>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</si>
  <si>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</si>
  <si>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</si>
  <si>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</si>
  <si>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</si>
  <si>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</si>
  <si>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</si>
  <si>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</si>
  <si>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</si>
  <si>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</si>
  <si>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</si>
  <si>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</si>
  <si>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</si>
  <si>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</si>
  <si>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</si>
  <si>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</si>
  <si>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</si>
  <si>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</si>
  <si>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</si>
  <si>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</si>
  <si>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</si>
  <si>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</si>
  <si>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</si>
  <si>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</si>
  <si>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</si>
  <si>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</si>
  <si>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</si>
  <si>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</si>
  <si>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</si>
  <si>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</si>
  <si>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</si>
  <si>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</si>
  <si>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</si>
  <si>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</si>
  <si>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</si>
  <si>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</si>
  <si>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</si>
  <si>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</si>
  <si>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</si>
  <si>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</si>
  <si>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</si>
  <si>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</si>
  <si>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</si>
  <si>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</si>
  <si>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</si>
  <si>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</si>
  <si>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</si>
  <si>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</si>
  <si>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</si>
  <si>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</si>
  <si>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</si>
  <si>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</si>
  <si>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</si>
  <si>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</si>
  <si>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</si>
  <si>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</si>
  <si>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</si>
  <si>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</si>
  <si>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</si>
  <si>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</si>
  <si>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</si>
  <si>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</si>
  <si>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</si>
  <si>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</si>
  <si>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</si>
  <si>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</si>
  <si>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</si>
  <si>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</si>
  <si>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</si>
  <si>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</si>
  <si>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</si>
  <si>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</si>
  <si>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</si>
  <si>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</si>
  <si>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</si>
  <si>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</si>
  <si>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</si>
  <si>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</si>
  <si>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</si>
  <si>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</si>
  <si>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</si>
  <si>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</si>
  <si>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</si>
  <si>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</si>
  <si>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</si>
  <si>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</si>
  <si>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</si>
  <si>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</si>
  <si>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</si>
  <si>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</si>
  <si>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</si>
  <si>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</si>
  <si>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</si>
  <si>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</si>
  <si>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</si>
  <si>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</si>
  <si>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</si>
  <si>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</si>
  <si>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</si>
  <si>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</si>
  <si>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</si>
  <si>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</si>
  <si>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</si>
  <si>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</si>
  <si>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</si>
  <si>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</si>
  <si>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</si>
  <si>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</si>
  <si>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</si>
  <si>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</si>
  <si>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</si>
  <si>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</si>
  <si>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</si>
  <si>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</si>
  <si>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</si>
  <si>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</si>
  <si>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</si>
  <si>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</si>
  <si>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</si>
  <si>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</si>
  <si>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</si>
  <si>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</si>
  <si>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</si>
  <si>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</si>
  <si>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</si>
  <si>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</si>
  <si>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</si>
  <si>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</si>
  <si>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</si>
  <si>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</si>
  <si>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</si>
  <si>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</si>
  <si>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</si>
  <si>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</si>
  <si>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</si>
  <si>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</si>
  <si>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</si>
  <si>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</si>
  <si>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</si>
  <si>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</si>
  <si>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</si>
  <si>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</si>
  <si>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</si>
  <si>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</si>
  <si>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</si>
  <si>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</si>
  <si>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</si>
  <si>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</si>
  <si>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</si>
  <si>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</si>
  <si>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</si>
  <si>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</si>
  <si>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</si>
  <si>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</si>
  <si>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</si>
  <si>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</si>
  <si>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</si>
  <si>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</si>
  <si>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</si>
  <si>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</si>
  <si>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</si>
  <si>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</si>
  <si>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</si>
  <si>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</si>
  <si>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</si>
  <si>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</si>
  <si>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</si>
  <si>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</si>
  <si>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</si>
  <si>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</si>
  <si>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</si>
  <si>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</si>
  <si>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</si>
  <si>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</si>
  <si>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</si>
  <si>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</si>
  <si>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</si>
  <si>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</si>
  <si>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</si>
  <si>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</si>
  <si>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</si>
  <si>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</si>
  <si>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</si>
  <si>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</si>
  <si>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</si>
  <si>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</si>
  <si>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</si>
  <si>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</si>
  <si>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</si>
  <si>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</si>
  <si>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</si>
  <si>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</si>
  <si>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</si>
  <si>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</si>
  <si>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</si>
  <si>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</si>
  <si>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</si>
  <si>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</si>
  <si>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</si>
  <si>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</si>
  <si>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</si>
  <si>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</si>
  <si>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</si>
  <si>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</si>
  <si>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</si>
  <si>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</si>
  <si>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</si>
  <si>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</si>
  <si>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</si>
  <si>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</si>
  <si>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</si>
  <si>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</si>
  <si>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</si>
  <si>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</si>
  <si>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</si>
  <si>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</si>
  <si>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</si>
  <si>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</si>
  <si>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</si>
  <si>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</si>
  <si>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</si>
  <si>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</si>
  <si>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</si>
  <si>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</si>
  <si>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</si>
  <si>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</si>
  <si>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</si>
  <si>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</si>
  <si>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</si>
  <si>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</si>
  <si>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</si>
  <si>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</si>
  <si>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</si>
  <si>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</si>
  <si>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</si>
  <si>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</si>
  <si>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</si>
  <si>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</si>
  <si>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</si>
  <si>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</si>
  <si>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</si>
  <si>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</si>
  <si>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</si>
  <si>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</si>
  <si>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</si>
  <si>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</si>
  <si>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</si>
  <si>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</si>
  <si>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</si>
  <si>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</si>
  <si>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</si>
  <si>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</si>
  <si>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</si>
  <si>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</si>
  <si>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</si>
  <si>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</si>
  <si>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</si>
  <si>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</si>
  <si>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</si>
  <si>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</si>
  <si>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</si>
  <si>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</si>
  <si>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</si>
  <si>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</si>
  <si>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</si>
  <si>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</si>
  <si>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</si>
  <si>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</si>
  <si>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</si>
  <si>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</si>
  <si>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</si>
  <si>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</si>
  <si>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</si>
  <si>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</si>
  <si>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</si>
  <si>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</si>
  <si>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</si>
  <si>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</si>
  <si>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</si>
  <si>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</si>
  <si>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</si>
  <si>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</si>
  <si>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</si>
  <si>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</si>
  <si>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</si>
  <si>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</si>
  <si>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</si>
  <si>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</si>
  <si>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</si>
  <si>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</si>
  <si>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</si>
  <si>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</si>
  <si>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</si>
  <si>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</si>
  <si>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</si>
  <si>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</si>
  <si>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</si>
  <si>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</si>
  <si>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</si>
  <si>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</si>
  <si>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</si>
  <si>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</si>
  <si>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</si>
  <si>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</si>
  <si>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</si>
  <si>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</si>
  <si>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</si>
  <si>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</si>
  <si>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</si>
  <si>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</si>
  <si>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</si>
  <si>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</si>
  <si>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</si>
  <si>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</si>
  <si>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</si>
  <si>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</si>
  <si>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</si>
  <si>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</si>
  <si>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</si>
  <si>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</si>
  <si>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</si>
  <si>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</si>
  <si>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</si>
  <si>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</si>
  <si>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</si>
  <si>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</si>
  <si>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</si>
  <si>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</si>
  <si>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</si>
  <si>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</si>
  <si>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</si>
  <si>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</si>
  <si>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</si>
  <si>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</si>
  <si>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</si>
  <si>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</si>
  <si>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</si>
  <si>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</si>
  <si>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</si>
  <si>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</si>
  <si>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</si>
  <si>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</si>
  <si>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</si>
  <si>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</si>
  <si>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</si>
  <si>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</si>
  <si>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</si>
  <si>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</si>
  <si>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</si>
  <si>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</si>
  <si>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</si>
  <si>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</si>
  <si>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</si>
  <si>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</si>
  <si>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</si>
  <si>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</si>
  <si>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</si>
  <si>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</si>
  <si>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</si>
  <si>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</si>
  <si>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</si>
  <si>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</si>
  <si>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</si>
  <si>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</si>
  <si>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</si>
  <si>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</si>
  <si>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</si>
  <si>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</si>
  <si>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</si>
  <si>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</si>
  <si>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</si>
  <si>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</si>
  <si>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</si>
  <si>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</si>
  <si>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</si>
  <si>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</si>
  <si>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</si>
  <si>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</si>
  <si>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</si>
  <si>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</si>
  <si>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</si>
  <si>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</si>
  <si>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</si>
  <si>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</si>
  <si>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</si>
  <si>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</si>
  <si>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</si>
  <si>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</si>
  <si>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</si>
  <si>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</si>
  <si>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</si>
  <si>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</si>
  <si>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</si>
  <si>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</si>
  <si>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</si>
  <si>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</si>
  <si>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</si>
  <si>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</si>
  <si>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</si>
  <si>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</si>
  <si>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</si>
  <si>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</si>
  <si>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</si>
  <si>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</si>
  <si>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</si>
  <si>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</si>
  <si>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</si>
  <si>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</si>
  <si>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</si>
  <si>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</si>
  <si>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</si>
  <si>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</si>
  <si>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</si>
  <si>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</si>
  <si>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</si>
  <si>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</si>
  <si>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</si>
  <si>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</si>
  <si>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</si>
  <si>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</si>
  <si>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</si>
  <si>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</si>
  <si>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</si>
  <si>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</si>
  <si>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</si>
  <si>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</si>
  <si>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</si>
  <si>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</si>
  <si>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</si>
  <si>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</si>
  <si>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</si>
  <si>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</si>
  <si>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</si>
  <si>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</si>
  <si>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</si>
  <si>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</si>
  <si>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</si>
  <si>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</si>
  <si>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</si>
  <si>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</si>
  <si>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</si>
  <si>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</si>
  <si>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</si>
  <si>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</si>
  <si>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</si>
  <si>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</si>
  <si>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</si>
  <si>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</si>
  <si>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</si>
  <si>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</si>
  <si>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</si>
  <si>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</si>
  <si>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</si>
  <si>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</si>
  <si>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</si>
  <si>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</si>
  <si>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</si>
  <si>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</si>
  <si>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</si>
  <si>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</si>
  <si>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</si>
  <si>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</si>
  <si>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</si>
  <si>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</si>
  <si>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</si>
  <si>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</si>
  <si>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</si>
  <si>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</si>
  <si>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</si>
  <si>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</si>
  <si>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</si>
  <si>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</si>
  <si>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</si>
  <si>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</si>
  <si>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</si>
  <si>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</si>
  <si>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</si>
  <si>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</si>
  <si>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</si>
  <si>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</si>
  <si>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</si>
  <si>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</si>
  <si>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</si>
  <si>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</si>
  <si>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</si>
  <si>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</si>
  <si>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</si>
  <si>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</si>
  <si>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</si>
  <si>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</si>
  <si>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</si>
  <si>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</si>
  <si>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</si>
  <si>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</si>
  <si>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</si>
  <si>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</si>
  <si>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</si>
  <si>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</si>
  <si>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</si>
  <si>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</si>
  <si>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</si>
  <si>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</si>
  <si>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</si>
  <si>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</si>
  <si>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</si>
  <si>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</si>
  <si>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</si>
  <si>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</si>
  <si>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</si>
  <si>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</si>
  <si>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</si>
  <si>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</si>
  <si>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</si>
  <si>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</si>
  <si>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</si>
  <si>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</si>
  <si>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</si>
  <si>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</si>
  <si>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</si>
  <si>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</si>
  <si>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</si>
  <si>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</si>
  <si>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</si>
  <si>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</si>
  <si>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</si>
  <si>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</si>
  <si>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</si>
  <si>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</si>
  <si>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</si>
  <si>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</si>
  <si>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</si>
  <si>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</si>
  <si>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</si>
  <si>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</si>
  <si>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</si>
  <si>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</si>
  <si>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</si>
  <si>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</si>
  <si>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</si>
  <si>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</si>
  <si>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</si>
  <si>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</si>
  <si>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</si>
  <si>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</si>
  <si>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</si>
  <si>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</si>
  <si>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</si>
  <si>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</si>
  <si>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</si>
  <si>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</si>
  <si>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</si>
  <si>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</si>
  <si>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</si>
  <si>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</si>
  <si>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</si>
  <si>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</si>
  <si>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</si>
  <si>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</si>
  <si>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</si>
  <si>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</si>
  <si>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</si>
  <si>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</si>
  <si>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</si>
  <si>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</si>
  <si>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</si>
  <si>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</si>
  <si>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</si>
  <si>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</si>
  <si>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</si>
  <si>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</si>
  <si>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</si>
  <si>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</si>
  <si>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</si>
  <si>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</si>
  <si>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</si>
  <si>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</si>
  <si>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</si>
  <si>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</si>
  <si>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</si>
  <si>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</si>
  <si>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</si>
  <si>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</si>
  <si>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</si>
  <si>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</si>
  <si>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</si>
  <si>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</si>
  <si>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</si>
  <si>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</si>
  <si>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</si>
  <si>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</si>
  <si>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</si>
  <si>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</si>
  <si>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</si>
  <si>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</si>
  <si>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</si>
  <si>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</si>
  <si>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</si>
  <si>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</si>
  <si>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</si>
  <si>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</si>
  <si>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</si>
  <si>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</si>
  <si>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</si>
  <si>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</si>
  <si>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</si>
  <si>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</si>
  <si>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</si>
  <si>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</si>
  <si>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</si>
  <si>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</si>
  <si>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</si>
  <si>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</si>
  <si>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</si>
  <si>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</si>
  <si>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</si>
  <si>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</si>
  <si>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</si>
  <si>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</si>
  <si>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</si>
  <si>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</si>
  <si>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</si>
  <si>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</si>
  <si>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</si>
  <si>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</si>
  <si>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</si>
  <si>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</si>
  <si>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</si>
  <si>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</si>
  <si>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</si>
  <si>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</si>
  <si>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</si>
  <si>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</si>
  <si>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</si>
  <si>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</si>
  <si>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</si>
  <si>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</si>
  <si>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</si>
  <si>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</si>
  <si>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</si>
  <si>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</si>
  <si>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</si>
  <si>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</si>
  <si>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</si>
  <si>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</si>
  <si>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</si>
  <si>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</si>
  <si>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</si>
  <si>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</si>
  <si>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</si>
  <si>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</si>
  <si>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</si>
  <si>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</si>
  <si>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</si>
  <si>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</si>
  <si>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</si>
  <si>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</si>
  <si>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</si>
  <si>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</si>
  <si>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</si>
  <si>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</si>
  <si>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</si>
  <si>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</si>
  <si>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</si>
  <si>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</si>
  <si>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</si>
  <si>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</si>
  <si>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</si>
  <si>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</si>
  <si>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</si>
  <si>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</si>
  <si>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</si>
  <si>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</si>
  <si>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</si>
  <si>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</si>
  <si>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</si>
  <si>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</si>
  <si>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</si>
  <si>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</si>
  <si>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</si>
  <si>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</si>
  <si>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</si>
  <si>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</si>
  <si>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</si>
  <si>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</si>
  <si>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</si>
  <si>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</si>
  <si>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</si>
  <si>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</si>
  <si>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</si>
  <si>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</si>
  <si>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</si>
  <si>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</si>
  <si>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</si>
  <si>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</si>
  <si>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</si>
  <si>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</si>
  <si>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</si>
  <si>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</si>
  <si>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</si>
  <si>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</si>
  <si>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</si>
  <si>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</si>
  <si>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</si>
  <si>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</si>
  <si>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</si>
  <si>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</si>
  <si>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</si>
  <si>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</si>
  <si>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</si>
  <si>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</si>
  <si>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</si>
  <si>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</si>
  <si>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</si>
  <si>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</si>
  <si>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</si>
  <si>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</si>
  <si>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</si>
  <si>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</si>
  <si>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</si>
  <si>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</si>
  <si>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</si>
  <si>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</si>
  <si>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</si>
  <si>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</si>
  <si>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</si>
  <si>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</si>
  <si>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</si>
  <si>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</si>
  <si>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</si>
  <si>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</si>
  <si>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</si>
  <si>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</si>
  <si>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</si>
  <si>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</si>
  <si>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</si>
  <si>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</si>
  <si>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</si>
  <si>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</si>
  <si>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</si>
  <si>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</si>
  <si>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</si>
  <si>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</si>
  <si>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</si>
  <si>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</si>
  <si>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</si>
  <si>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</si>
  <si>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</si>
  <si>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</si>
  <si>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</si>
  <si>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</si>
  <si>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</si>
  <si>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</si>
  <si>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</si>
  <si>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</si>
  <si>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</si>
  <si>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</si>
  <si>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</si>
  <si>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</si>
  <si>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</si>
  <si>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</si>
  <si>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</si>
  <si>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</si>
  <si>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</si>
  <si>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</si>
  <si>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</si>
  <si>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</si>
  <si>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</si>
  <si>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</si>
  <si>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</si>
  <si>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</si>
  <si>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</si>
  <si>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</si>
  <si>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</si>
  <si>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</si>
  <si>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</si>
  <si>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</si>
  <si>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</si>
  <si>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</si>
  <si>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</si>
  <si>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</si>
  <si>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</si>
  <si>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</si>
  <si>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</si>
  <si>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</si>
  <si>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</si>
  <si>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</si>
  <si>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</si>
  <si>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</si>
  <si>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</si>
  <si>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</si>
  <si>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</si>
  <si>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</si>
  <si>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</si>
  <si>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</si>
  <si>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</si>
  <si>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</si>
  <si>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</si>
  <si>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</si>
  <si>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</si>
  <si>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</si>
  <si>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</si>
  <si>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</si>
  <si>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</si>
  <si>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</si>
  <si>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</si>
  <si>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</si>
  <si>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</si>
  <si>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</si>
  <si>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</si>
  <si>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</si>
  <si>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</si>
  <si>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</si>
  <si>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</si>
  <si>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</si>
  <si>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</si>
  <si>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</si>
  <si>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</si>
  <si>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</si>
  <si>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</si>
  <si>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</si>
  <si>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</si>
  <si>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</si>
  <si>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</si>
  <si>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</si>
  <si>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</si>
  <si>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</si>
  <si>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</si>
  <si>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</si>
  <si>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</si>
  <si>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</si>
  <si>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</si>
  <si>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</si>
  <si>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</si>
  <si>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</si>
  <si>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</si>
  <si>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</si>
  <si>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</si>
  <si>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</si>
  <si>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</si>
  <si>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</si>
  <si>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</si>
  <si>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</si>
  <si>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</si>
  <si>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</si>
  <si>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</si>
  <si>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</si>
  <si>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</si>
  <si>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</si>
  <si>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</si>
  <si>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</si>
  <si>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</si>
  <si>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</si>
  <si>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</si>
  <si>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</si>
  <si>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</si>
  <si>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</si>
  <si>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</si>
  <si>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</si>
  <si>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</si>
  <si>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</si>
  <si>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</si>
  <si>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</si>
  <si>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</si>
  <si>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</si>
  <si>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</si>
  <si>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</si>
  <si>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</si>
  <si>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</si>
  <si>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</si>
  <si>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</si>
  <si>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</si>
  <si>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</si>
  <si>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</si>
  <si>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</si>
  <si>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</si>
  <si>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</si>
  <si>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</si>
  <si>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</si>
  <si>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</si>
  <si>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</si>
  <si>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</si>
  <si>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</si>
  <si>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</si>
  <si>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</si>
  <si>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</si>
  <si>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</si>
  <si>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</si>
  <si>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</si>
  <si>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</si>
  <si>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</si>
  <si>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</si>
  <si>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</si>
  <si>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</si>
  <si>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</si>
  <si>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</si>
  <si>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</si>
  <si>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</si>
  <si>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</si>
  <si>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</si>
  <si>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</si>
  <si>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</si>
  <si>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</si>
  <si>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</si>
  <si>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</si>
  <si>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</si>
  <si>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</si>
  <si>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</si>
  <si>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</si>
  <si>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</si>
  <si>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</si>
  <si>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</si>
  <si>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</si>
  <si>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</si>
  <si>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</si>
  <si>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</si>
  <si>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</si>
  <si>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</si>
  <si>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</si>
  <si>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</si>
  <si>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</si>
  <si>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</si>
  <si>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</si>
  <si>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</si>
  <si>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</si>
  <si>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</si>
  <si>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</si>
  <si>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</si>
  <si>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</si>
  <si>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</si>
  <si>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</si>
  <si>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</si>
  <si>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</si>
  <si>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</si>
  <si>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</si>
  <si>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</si>
  <si>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</si>
  <si>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</si>
  <si>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</si>
  <si>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</si>
  <si>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</si>
  <si>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</si>
  <si>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</si>
  <si>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</si>
  <si>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</si>
  <si>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</si>
  <si>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</si>
  <si>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</si>
  <si>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</si>
  <si>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</si>
  <si>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</si>
  <si>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</si>
  <si>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</si>
  <si>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</si>
  <si>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</si>
  <si>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</si>
  <si>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</si>
  <si>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</si>
  <si>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</si>
  <si>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</si>
  <si>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</si>
  <si>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</si>
  <si>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</si>
  <si>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</si>
  <si>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</si>
  <si>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</si>
  <si>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</si>
  <si>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</si>
  <si>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</si>
  <si>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</si>
  <si>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</si>
  <si>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</si>
  <si>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</si>
  <si>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</si>
  <si>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</si>
  <si>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</si>
  <si>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</si>
  <si>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</si>
  <si>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</si>
  <si>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</si>
  <si>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</si>
  <si>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</si>
  <si>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</si>
  <si>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</si>
  <si>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</si>
  <si>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</si>
  <si>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</si>
  <si>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</si>
  <si>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</si>
  <si>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</si>
  <si>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</si>
  <si>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</si>
  <si>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</si>
  <si>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</si>
  <si>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</si>
  <si>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</si>
  <si>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</si>
  <si>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</si>
  <si>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</si>
  <si>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</si>
  <si>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</si>
  <si>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</si>
  <si>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</si>
  <si>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</si>
  <si>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</si>
  <si>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</si>
  <si>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</si>
  <si>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</si>
  <si>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</si>
  <si>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</si>
  <si>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</si>
  <si>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</si>
  <si>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</si>
  <si>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</si>
  <si>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</si>
  <si>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</si>
  <si>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</si>
  <si>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</si>
  <si>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</si>
  <si>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</si>
  <si>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</si>
  <si>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</si>
  <si>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</si>
  <si>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</si>
  <si>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</si>
  <si>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</si>
  <si>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</si>
  <si>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</si>
  <si>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</si>
  <si>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</si>
  <si>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</si>
  <si>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</si>
  <si>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</si>
  <si>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</si>
  <si>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</si>
  <si>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</si>
  <si>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</si>
  <si>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</si>
  <si>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</si>
  <si>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</si>
  <si>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</si>
  <si>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</si>
  <si>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</si>
  <si>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</si>
  <si>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</si>
  <si>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</si>
  <si>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</si>
  <si>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</si>
  <si>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</si>
  <si>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</si>
  <si>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</si>
  <si>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</si>
  <si>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</si>
  <si>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</si>
  <si>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</si>
  <si>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</si>
  <si>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</si>
  <si>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</si>
  <si>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</si>
  <si>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</si>
  <si>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</si>
  <si>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</si>
  <si>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</si>
  <si>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</si>
  <si>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</si>
  <si>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</si>
  <si>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</si>
  <si>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</si>
  <si>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</si>
  <si>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</si>
  <si>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</si>
  <si>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</si>
  <si>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</si>
  <si>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</si>
  <si>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</si>
  <si>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</si>
  <si>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</si>
  <si>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</si>
  <si>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</si>
  <si>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</si>
  <si>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</si>
  <si>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</si>
  <si>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</si>
  <si>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</si>
  <si>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</si>
  <si>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</si>
  <si>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</si>
  <si>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</si>
  <si>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</si>
  <si>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</si>
  <si>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</si>
  <si>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</si>
  <si>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</si>
  <si>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</si>
  <si>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</si>
  <si>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</si>
  <si>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</si>
  <si>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</si>
  <si>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</si>
  <si>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</si>
  <si>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</si>
  <si>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</si>
  <si>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</si>
  <si>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</si>
  <si>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</si>
  <si>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</si>
  <si>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</si>
  <si>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</si>
  <si>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</si>
  <si>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</si>
  <si>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</si>
  <si>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</si>
  <si>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</si>
  <si>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</si>
  <si>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</si>
  <si>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</si>
  <si>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</si>
  <si>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</si>
  <si>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</si>
  <si>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</si>
  <si>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</si>
  <si>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</si>
  <si>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</si>
  <si>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</si>
  <si>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</si>
  <si>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</si>
  <si>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</si>
  <si>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</si>
  <si>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</si>
  <si>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</si>
  <si>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</si>
  <si>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</si>
  <si>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</si>
  <si>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</si>
  <si>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</si>
  <si>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</si>
  <si>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</si>
  <si>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</si>
  <si>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</si>
  <si>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</si>
  <si>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</si>
  <si>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</si>
  <si>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</si>
  <si>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</si>
  <si>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</si>
  <si>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</si>
  <si>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</si>
  <si>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</si>
  <si>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</si>
  <si>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</si>
  <si>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</si>
  <si>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</si>
  <si>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</si>
  <si>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</si>
  <si>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</si>
  <si>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</si>
  <si>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</si>
  <si>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</si>
  <si>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</si>
  <si>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</si>
  <si>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</si>
  <si>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</si>
  <si>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</si>
  <si>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</si>
  <si>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</si>
  <si>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</si>
  <si>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</si>
  <si>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</si>
  <si>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</si>
  <si>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</si>
  <si>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</si>
  <si>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</si>
  <si>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</si>
  <si>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</si>
  <si>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</si>
  <si>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</si>
  <si>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</si>
  <si>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</si>
  <si>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</si>
  <si>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</si>
  <si>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</si>
  <si>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</si>
  <si>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</si>
  <si>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</si>
  <si>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</si>
  <si>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</si>
  <si>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</si>
  <si>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</si>
  <si>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</si>
  <si>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</si>
  <si>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</si>
  <si>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</si>
  <si>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</si>
  <si>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</si>
  <si>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</si>
  <si>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</si>
  <si>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</si>
  <si>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</si>
  <si>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</si>
  <si>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</si>
  <si>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</si>
  <si>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</si>
  <si>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</si>
  <si>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</si>
  <si>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</si>
  <si>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</si>
  <si>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</si>
  <si>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</si>
  <si>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</si>
  <si>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</si>
  <si>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</si>
  <si>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</si>
  <si>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</si>
  <si>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</si>
  <si>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</si>
  <si>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</si>
  <si>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</si>
  <si>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</si>
  <si>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</si>
  <si>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</si>
  <si>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</si>
  <si>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</si>
  <si>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</si>
  <si>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</si>
  <si>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</si>
  <si>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</si>
  <si>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</si>
  <si>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</si>
  <si>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</si>
  <si>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</si>
  <si>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</si>
  <si>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</si>
  <si>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</si>
  <si>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</si>
  <si>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</si>
  <si>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</si>
  <si>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</si>
  <si>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</si>
  <si>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</si>
  <si>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</si>
  <si>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</si>
  <si>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</si>
  <si>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</si>
  <si>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</si>
  <si>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</si>
  <si>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</si>
  <si>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</si>
  <si>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</si>
  <si>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</si>
  <si>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</si>
  <si>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</si>
  <si>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</si>
  <si>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</si>
  <si>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</si>
  <si>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</si>
  <si>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</si>
  <si>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</si>
  <si>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</si>
  <si>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</si>
  <si>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</si>
  <si>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</si>
  <si>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</si>
  <si>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</si>
  <si>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</si>
  <si>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</si>
  <si>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</si>
  <si>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</si>
  <si>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</si>
  <si>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</si>
  <si>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</si>
  <si>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</si>
  <si>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</si>
  <si>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</si>
  <si>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</si>
  <si>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</si>
  <si>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</si>
  <si>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</si>
  <si>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</si>
  <si>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</si>
  <si>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</si>
  <si>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</si>
  <si>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</si>
  <si>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</si>
  <si>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</si>
  <si>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</si>
  <si>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</si>
  <si>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</si>
  <si>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</si>
  <si>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</si>
  <si>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</si>
  <si>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</si>
  <si>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</si>
  <si>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</si>
  <si>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</si>
  <si>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</si>
  <si>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</si>
  <si>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</si>
  <si>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</si>
  <si>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</si>
  <si>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</si>
  <si>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</si>
  <si>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</si>
  <si>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</si>
  <si>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</si>
  <si>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</si>
  <si>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</si>
  <si>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</si>
  <si>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</si>
  <si>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</si>
  <si>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</si>
  <si>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</si>
  <si>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</si>
  <si>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</si>
  <si>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</si>
  <si>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</si>
  <si>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</si>
  <si>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</si>
  <si>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</si>
  <si>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</si>
  <si>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</si>
  <si>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</si>
  <si>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</si>
  <si>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</si>
  <si>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</si>
  <si>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</si>
  <si>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</si>
  <si>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</si>
  <si>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</si>
  <si>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</si>
  <si>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</si>
  <si>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</si>
  <si>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</si>
  <si>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</si>
  <si>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</si>
  <si>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</si>
  <si>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</si>
  <si>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</si>
  <si>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</si>
  <si>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</si>
  <si>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</si>
  <si>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</si>
  <si>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</si>
  <si>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</si>
  <si>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</si>
  <si>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</si>
  <si>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</si>
  <si>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</si>
  <si>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</si>
  <si>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</si>
  <si>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</si>
  <si>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</si>
  <si>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</si>
  <si>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</si>
  <si>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</si>
  <si>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</si>
  <si>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</si>
  <si>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</si>
  <si>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</si>
  <si>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</si>
  <si>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</si>
  <si>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</si>
  <si>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</si>
  <si>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</si>
  <si>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</si>
  <si>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</si>
  <si>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</si>
  <si>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</si>
  <si>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</si>
  <si>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</si>
  <si>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</si>
  <si>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</si>
  <si>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</si>
  <si>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</si>
  <si>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</si>
  <si>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</si>
  <si>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</si>
  <si>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</si>
  <si>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</si>
  <si>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</si>
  <si>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</si>
  <si>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</si>
  <si>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</si>
  <si>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</si>
  <si>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</si>
  <si>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</si>
  <si>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</si>
  <si>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</si>
  <si>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</si>
  <si>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</si>
  <si>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</si>
  <si>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</si>
  <si>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</si>
  <si>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</si>
  <si>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</si>
  <si>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</si>
  <si>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</si>
  <si>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</si>
  <si>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</si>
  <si>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</si>
  <si>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</si>
  <si>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</si>
  <si>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</si>
  <si>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</si>
  <si>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</si>
  <si>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</si>
  <si>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</si>
  <si>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</si>
  <si>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</si>
  <si>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</si>
  <si>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</si>
  <si>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</si>
  <si>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</si>
  <si>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</si>
  <si>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</si>
  <si>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</si>
  <si>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</si>
  <si>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</si>
  <si>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</si>
  <si>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</si>
  <si>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</si>
  <si>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</si>
  <si>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</si>
  <si>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</si>
  <si>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</si>
  <si>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</si>
  <si>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</si>
  <si>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</si>
  <si>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</si>
  <si>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</si>
  <si>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</si>
  <si>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</si>
  <si>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</si>
  <si>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</si>
  <si>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</si>
  <si>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</si>
  <si>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</si>
  <si>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</si>
  <si>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</si>
  <si>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</si>
  <si>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</si>
  <si>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</si>
  <si>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</si>
  <si>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</si>
  <si>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</si>
  <si>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</si>
  <si>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</si>
  <si>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</si>
  <si>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</si>
  <si>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</si>
  <si>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</si>
  <si>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</si>
  <si>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</si>
  <si>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</si>
  <si>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</si>
  <si>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</si>
  <si>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</si>
  <si>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</si>
  <si>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</si>
  <si>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</si>
  <si>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</si>
  <si>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</si>
  <si>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</si>
  <si>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</si>
  <si>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</si>
  <si>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</si>
  <si>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</si>
  <si>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</si>
  <si>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</si>
  <si>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</si>
  <si>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</si>
  <si>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</si>
  <si>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</si>
  <si>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</si>
  <si>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</si>
  <si>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</si>
  <si>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</si>
  <si>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</si>
  <si>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</si>
  <si>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</si>
  <si>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</si>
  <si>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</si>
  <si>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</si>
  <si>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</si>
  <si>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</si>
  <si>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</si>
  <si>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</si>
  <si>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</si>
  <si>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</si>
  <si>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</si>
  <si>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</si>
  <si>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</si>
  <si>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</si>
  <si>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</si>
  <si>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</si>
  <si>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</si>
  <si>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</si>
  <si>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</si>
  <si>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</si>
  <si>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</si>
  <si>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</si>
  <si>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</si>
  <si>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</si>
  <si>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</si>
  <si>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</si>
  <si>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</si>
  <si>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</si>
  <si>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</si>
  <si>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</si>
  <si>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</si>
  <si>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</si>
  <si>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</si>
  <si>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</si>
  <si>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</si>
  <si>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</si>
  <si>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</si>
  <si>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</si>
  <si>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</si>
  <si>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</si>
  <si>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</si>
  <si>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</si>
  <si>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</si>
  <si>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</si>
  <si>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</si>
  <si>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</si>
  <si>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</si>
  <si>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</si>
  <si>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</si>
  <si>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</si>
  <si>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</si>
  <si>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</si>
  <si>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</si>
  <si>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</si>
  <si>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</si>
  <si>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</si>
  <si>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</si>
  <si>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</si>
  <si>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</si>
  <si>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</si>
  <si>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</si>
  <si>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</si>
  <si>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</si>
  <si>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</si>
  <si>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</si>
  <si>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</si>
  <si>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</si>
  <si>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</si>
  <si>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</si>
  <si>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</si>
  <si>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</si>
  <si>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</si>
  <si>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</si>
  <si>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</si>
  <si>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</si>
  <si>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</si>
  <si>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</si>
  <si>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</si>
  <si>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</si>
  <si>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</si>
  <si>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</si>
  <si>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</si>
  <si>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</si>
  <si>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</si>
  <si>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</si>
  <si>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</si>
  <si>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</si>
  <si>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</si>
  <si>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</si>
  <si>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</si>
  <si>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</si>
  <si>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</si>
  <si>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</si>
  <si>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</si>
  <si>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</si>
  <si>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</si>
  <si>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</si>
  <si>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</si>
  <si>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</si>
  <si>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</si>
  <si>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</si>
  <si>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</si>
  <si>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</si>
  <si>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</si>
  <si>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</si>
  <si>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</si>
  <si>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</si>
  <si>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</si>
  <si>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</si>
  <si>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</si>
  <si>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</si>
  <si>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</si>
  <si>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</si>
  <si>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</si>
  <si>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</si>
  <si>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</si>
  <si>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</si>
  <si>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</si>
  <si>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</si>
  <si>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</si>
  <si>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</si>
  <si>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</si>
  <si>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</si>
  <si>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</si>
  <si>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</si>
  <si>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</si>
  <si>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</si>
  <si>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</si>
  <si>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</si>
  <si>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</si>
  <si>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</si>
  <si>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</si>
  <si>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</si>
  <si>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</si>
  <si>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</si>
  <si>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</si>
  <si>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</si>
  <si>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</si>
  <si>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</si>
  <si>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</si>
  <si>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</si>
  <si>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</si>
  <si>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</si>
  <si>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</si>
  <si>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</si>
  <si>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</si>
  <si>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</si>
  <si>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</si>
  <si>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</si>
  <si>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</si>
  <si>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</si>
  <si>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</si>
  <si>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</si>
  <si>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</si>
  <si>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</si>
  <si>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</si>
  <si>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</si>
  <si>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</si>
  <si>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</si>
  <si>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</si>
  <si>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</si>
  <si>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</si>
  <si>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</si>
  <si>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</si>
  <si>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</si>
  <si>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</si>
  <si>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</si>
  <si>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</si>
  <si>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</si>
  <si>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</si>
  <si>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</si>
  <si>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</si>
  <si>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</si>
  <si>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</si>
  <si>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</si>
  <si>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</si>
  <si>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</si>
  <si>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</si>
  <si>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</si>
  <si>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</si>
  <si>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</si>
  <si>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</si>
  <si>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</si>
  <si>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</si>
  <si>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</si>
  <si>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</si>
  <si>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</si>
  <si>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</si>
  <si>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</si>
  <si>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</si>
  <si>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</si>
  <si>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</si>
  <si>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</si>
  <si>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</si>
  <si>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</si>
  <si>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</si>
  <si>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</si>
  <si>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</si>
  <si>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</si>
  <si>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</si>
  <si>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</si>
  <si>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</si>
  <si>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</si>
  <si>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</si>
  <si>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</si>
  <si>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</si>
  <si>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</si>
  <si>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</si>
  <si>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</si>
  <si>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</si>
  <si>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</si>
  <si>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</si>
  <si>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</si>
  <si>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</si>
  <si>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</si>
  <si>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</si>
  <si>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</si>
  <si>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</si>
  <si>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</si>
  <si>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</si>
  <si>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</si>
  <si>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</si>
  <si>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</si>
  <si>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</si>
  <si>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</si>
  <si>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</si>
  <si>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</si>
  <si>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</si>
  <si>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</si>
  <si>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</si>
  <si>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</si>
  <si>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</si>
  <si>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</si>
  <si>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</si>
  <si>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</si>
  <si>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</si>
  <si>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</si>
  <si>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</si>
  <si>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</si>
  <si>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</si>
  <si>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</si>
  <si>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</si>
  <si>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</si>
  <si>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</si>
  <si>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</si>
  <si>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</si>
  <si>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</si>
  <si>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</si>
  <si>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</si>
  <si>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</si>
  <si>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</si>
  <si>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</si>
  <si>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</si>
  <si>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</si>
  <si>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</si>
  <si>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</si>
  <si>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</si>
  <si>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</si>
  <si>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</si>
  <si>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</si>
  <si>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</si>
  <si>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</si>
  <si>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</si>
  <si>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</si>
  <si>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</si>
  <si>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</si>
  <si>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</si>
  <si>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</si>
  <si>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</si>
  <si>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</si>
  <si>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</si>
  <si>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</si>
  <si>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</si>
  <si>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</si>
  <si>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</si>
  <si>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</si>
  <si>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</si>
  <si>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</si>
  <si>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</si>
  <si>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</si>
  <si>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</si>
  <si>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</si>
  <si>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</si>
  <si>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</si>
  <si>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</si>
  <si>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</si>
  <si>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</si>
  <si>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</si>
  <si>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</si>
  <si>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</si>
  <si>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</si>
  <si>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</si>
  <si>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</si>
  <si>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</si>
  <si>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</si>
  <si>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</si>
  <si>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</si>
  <si>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</si>
  <si>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</si>
  <si>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</si>
  <si>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</si>
  <si>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</si>
  <si>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</si>
  <si>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</si>
  <si>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</si>
  <si>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</si>
  <si>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</si>
  <si>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</si>
  <si>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</si>
  <si>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</si>
  <si>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</si>
  <si>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</si>
  <si>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</si>
  <si>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</si>
  <si>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</si>
  <si>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</si>
  <si>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</si>
  <si>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</si>
  <si>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</si>
  <si>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</si>
  <si>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</si>
  <si>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</si>
  <si>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</si>
  <si>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</si>
  <si>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</si>
  <si>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</si>
  <si>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</si>
  <si>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</si>
  <si>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</si>
  <si>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</si>
  <si>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</si>
  <si>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</si>
  <si>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</si>
  <si>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</si>
  <si>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</si>
  <si>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</si>
  <si>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</si>
  <si>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</si>
  <si>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</si>
  <si>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</si>
  <si>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</si>
  <si>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</si>
  <si>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</si>
  <si>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</si>
  <si>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</si>
  <si>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</si>
  <si>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</si>
  <si>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</si>
  <si>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</si>
  <si>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</si>
  <si>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</si>
  <si>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</si>
  <si>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</si>
  <si>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</si>
  <si>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</si>
  <si>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</si>
  <si>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</si>
  <si>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</si>
  <si>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</si>
  <si>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</si>
  <si>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</si>
  <si>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</si>
  <si>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</si>
  <si>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</si>
  <si>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</si>
  <si>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</si>
  <si>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</si>
  <si>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</si>
  <si>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</si>
  <si>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</si>
  <si>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</si>
  <si>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</si>
  <si>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</si>
  <si>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</si>
  <si>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</si>
  <si>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</si>
  <si>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</si>
  <si>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</si>
  <si>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</si>
  <si>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</si>
  <si>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</si>
  <si>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</si>
  <si>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</si>
  <si>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</si>
  <si>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</si>
  <si>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</si>
  <si>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</si>
  <si>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</si>
  <si>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</si>
  <si>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</si>
  <si>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</si>
  <si>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</si>
  <si>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</si>
  <si>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</si>
  <si>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</si>
  <si>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</si>
  <si>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</si>
  <si>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</si>
  <si>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</si>
  <si>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</si>
  <si>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</si>
  <si>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</si>
  <si>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</si>
  <si>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</si>
  <si>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</si>
  <si>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</si>
  <si>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</si>
  <si>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</si>
  <si>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</si>
  <si>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</si>
  <si>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</si>
  <si>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</si>
  <si>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</si>
  <si>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</si>
  <si>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</si>
  <si>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</si>
  <si>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</si>
  <si>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</si>
  <si>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</si>
  <si>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</si>
  <si>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</si>
  <si>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</si>
  <si>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</si>
  <si>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</si>
  <si>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</si>
  <si>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</si>
  <si>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</si>
  <si>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</si>
  <si>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</si>
  <si>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</si>
  <si>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</si>
  <si>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</si>
  <si>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</si>
  <si>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</si>
  <si>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</si>
  <si>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</si>
  <si>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</si>
  <si>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</si>
  <si>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</si>
  <si>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</si>
  <si>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</si>
  <si>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</si>
  <si>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</si>
  <si>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</si>
  <si>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</si>
  <si>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</si>
  <si>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</si>
  <si>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</si>
  <si>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</si>
  <si>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</si>
  <si>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</si>
  <si>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</si>
  <si>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</si>
  <si>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</si>
  <si>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</si>
  <si>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</si>
  <si>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</si>
  <si>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</si>
  <si>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</si>
  <si>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</si>
  <si>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</si>
  <si>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</si>
  <si>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</si>
  <si>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</si>
  <si>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</si>
  <si>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</si>
  <si>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</si>
  <si>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</si>
  <si>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</si>
  <si>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</si>
  <si>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</si>
  <si>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</si>
  <si>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</si>
  <si>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</si>
  <si>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</si>
  <si>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</si>
  <si>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</si>
  <si>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</si>
  <si>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</si>
  <si>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</si>
  <si>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</si>
  <si>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</si>
  <si>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</si>
  <si>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</si>
  <si>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</si>
  <si>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</si>
  <si>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</si>
  <si>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</si>
  <si>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</si>
  <si>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</si>
  <si>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</si>
  <si>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</si>
  <si>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</si>
  <si>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</si>
  <si>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</si>
  <si>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</si>
  <si>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</si>
  <si>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</si>
  <si>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</si>
  <si>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</si>
  <si>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</si>
  <si>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</si>
  <si>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</si>
  <si>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</si>
  <si>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</si>
  <si>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</si>
  <si>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</si>
  <si>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</si>
  <si>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</si>
  <si>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</si>
  <si>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</si>
  <si>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</si>
  <si>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</si>
  <si>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</si>
  <si>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</si>
  <si>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</si>
  <si>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</si>
  <si>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</si>
  <si>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</si>
  <si>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</si>
  <si>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</si>
  <si>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</si>
  <si>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</si>
  <si>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</si>
  <si>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</si>
  <si>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</si>
  <si>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</si>
  <si>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</si>
  <si>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</si>
  <si>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</si>
  <si>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</si>
  <si>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</si>
  <si>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</si>
  <si>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</si>
  <si>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</si>
  <si>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</si>
  <si>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</si>
  <si>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</si>
  <si>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</si>
  <si>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</si>
  <si>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</si>
  <si>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</si>
  <si>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</si>
  <si>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</si>
  <si>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</si>
  <si>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</si>
  <si>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</si>
  <si>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</si>
  <si>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</si>
  <si>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</si>
  <si>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</si>
  <si>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</si>
  <si>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</si>
  <si>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</si>
  <si>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</si>
  <si>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</si>
  <si>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</si>
  <si>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</si>
  <si>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</si>
  <si>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</si>
  <si>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</si>
  <si>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</si>
  <si>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</si>
  <si>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</si>
  <si>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</si>
  <si>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</si>
  <si>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</si>
  <si>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</si>
  <si>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</si>
  <si>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</si>
  <si>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</si>
  <si>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</si>
  <si>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</si>
  <si>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</si>
  <si>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</si>
  <si>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</si>
  <si>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</si>
  <si>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</si>
  <si>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</si>
  <si>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</si>
  <si>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</si>
  <si>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</si>
  <si>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</si>
  <si>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</si>
  <si>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</si>
  <si>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</si>
  <si>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</si>
  <si>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</si>
  <si>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</si>
  <si>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</si>
  <si>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</si>
  <si>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</si>
  <si>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</si>
  <si>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</si>
  <si>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</si>
  <si>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</si>
  <si>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</si>
  <si>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</si>
  <si>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</si>
  <si>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</si>
  <si>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</si>
  <si>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</si>
  <si>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</si>
  <si>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</si>
  <si>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</si>
  <si>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</si>
  <si>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</si>
  <si>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</si>
  <si>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</si>
  <si>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</si>
  <si>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</si>
  <si>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</si>
  <si>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</si>
  <si>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</si>
  <si>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</si>
  <si>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</si>
  <si>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</si>
  <si>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</si>
  <si>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</si>
  <si>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</si>
  <si>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</si>
  <si>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</si>
  <si>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</si>
  <si>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</si>
  <si>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</si>
  <si>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</si>
  <si>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</si>
  <si>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</si>
  <si>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</si>
  <si>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</si>
  <si>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</si>
  <si>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</si>
  <si>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</si>
  <si>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</si>
  <si>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</si>
  <si>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</si>
  <si>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</si>
  <si>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</si>
  <si>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</si>
  <si>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</si>
  <si>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</si>
  <si>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</si>
  <si>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</si>
  <si>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</si>
  <si>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</si>
  <si>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</si>
  <si>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</si>
  <si>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</si>
  <si>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</si>
  <si>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</si>
  <si>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</si>
  <si>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</si>
  <si>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</si>
  <si>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</si>
  <si>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</si>
  <si>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</si>
  <si>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</si>
  <si>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</si>
  <si>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</si>
  <si>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</si>
  <si>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</si>
  <si>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</si>
  <si>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</si>
  <si>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</si>
  <si>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</si>
  <si>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</si>
  <si>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</si>
  <si>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</si>
  <si>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</si>
  <si>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</si>
  <si>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</si>
  <si>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</si>
  <si>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</si>
  <si>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</si>
  <si>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</si>
  <si>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</si>
  <si>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</si>
  <si>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</si>
  <si>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</si>
  <si>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</si>
  <si>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</si>
  <si>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</si>
  <si>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</si>
  <si>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</si>
  <si>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</si>
  <si>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</si>
  <si>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</si>
  <si>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</si>
  <si>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</si>
  <si>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</si>
  <si>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</si>
  <si>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</si>
  <si>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</si>
  <si>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</si>
  <si>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</si>
  <si>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</si>
  <si>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</si>
  <si>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</si>
  <si>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</si>
  <si>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</si>
  <si>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</si>
  <si>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</si>
  <si>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</si>
  <si>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</si>
  <si>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</si>
  <si>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</si>
  <si>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</si>
  <si>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</si>
  <si>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</si>
  <si>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</si>
  <si>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</si>
  <si>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</si>
  <si>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</si>
  <si>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</si>
  <si>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</si>
  <si>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</si>
  <si>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</si>
  <si>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</si>
  <si>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</si>
  <si>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</si>
  <si>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</si>
  <si>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</si>
  <si>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</si>
  <si>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</si>
  <si>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</si>
  <si>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</si>
  <si>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</si>
  <si>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</si>
  <si>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</si>
  <si>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</si>
  <si>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</si>
  <si>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</si>
  <si>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</si>
  <si>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</si>
  <si>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</si>
  <si>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</si>
  <si>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</si>
  <si>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</si>
  <si>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</si>
  <si>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</si>
  <si>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</si>
  <si>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</si>
  <si>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</si>
  <si>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</si>
  <si>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</si>
  <si>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</si>
  <si>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</si>
  <si>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</si>
  <si>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</si>
  <si>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</si>
  <si>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</si>
  <si>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</si>
  <si>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</si>
  <si>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</si>
  <si>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</si>
  <si>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</si>
  <si>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</si>
  <si>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</si>
  <si>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</si>
  <si>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</si>
  <si>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</si>
  <si>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</si>
  <si>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</si>
  <si>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</si>
  <si>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</si>
  <si>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</si>
  <si>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</si>
  <si>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</si>
  <si>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</si>
  <si>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</si>
  <si>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</si>
  <si>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</si>
  <si>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</si>
  <si>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</si>
  <si>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</si>
  <si>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</si>
  <si>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</si>
  <si>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</si>
  <si>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</si>
  <si>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</si>
  <si>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</si>
  <si>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</si>
  <si>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</si>
  <si>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</si>
  <si>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</si>
  <si>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</si>
  <si>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</si>
  <si>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</si>
  <si>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</si>
  <si>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</si>
  <si>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</si>
  <si>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</si>
  <si>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</si>
  <si>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</si>
  <si>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</si>
  <si>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</si>
  <si>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</si>
  <si>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</si>
  <si>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</si>
  <si>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</si>
  <si>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</si>
  <si>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</si>
  <si>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</si>
  <si>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</si>
  <si>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</si>
  <si>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</si>
  <si>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</si>
  <si>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</si>
  <si>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</si>
  <si>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</si>
  <si>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</si>
  <si>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</si>
  <si>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</si>
  <si>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</si>
  <si>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</si>
  <si>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</si>
  <si>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</si>
  <si>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</si>
  <si>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</si>
  <si>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</si>
  <si>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</si>
  <si>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</si>
  <si>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</si>
  <si>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</si>
  <si>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</si>
  <si>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</si>
  <si>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</si>
  <si>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</si>
  <si>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</si>
  <si>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</si>
  <si>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</si>
  <si>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</si>
  <si>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</si>
  <si>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</si>
  <si>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</si>
  <si>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</si>
  <si>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</si>
  <si>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</si>
  <si>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</si>
  <si>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</si>
  <si>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</si>
  <si>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</si>
  <si>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</si>
  <si>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</si>
  <si>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</si>
  <si>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</si>
  <si>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</si>
  <si>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</si>
  <si>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</si>
  <si>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</si>
  <si>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</si>
  <si>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</si>
  <si>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</si>
  <si>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</si>
  <si>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</si>
  <si>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</si>
  <si>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</si>
  <si>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</si>
  <si>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</si>
  <si>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</si>
  <si>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</si>
  <si>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</si>
  <si>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</si>
  <si>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</si>
  <si>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</si>
  <si>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</si>
  <si>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</si>
  <si>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</si>
  <si>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</si>
  <si>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</si>
  <si>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</si>
  <si>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</si>
  <si>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</si>
  <si>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</si>
  <si>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</si>
  <si>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</si>
  <si>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</si>
  <si>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</si>
  <si>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</si>
  <si>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</si>
  <si>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</si>
  <si>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</si>
  <si>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</si>
  <si>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</si>
  <si>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</si>
  <si>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</si>
  <si>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</si>
  <si>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</si>
  <si>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</si>
  <si>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</si>
  <si>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</si>
  <si>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</si>
  <si>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</si>
  <si>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</si>
  <si>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</si>
  <si>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</si>
  <si>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</si>
  <si>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</si>
  <si>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</si>
  <si>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</si>
  <si>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</si>
  <si>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</si>
  <si>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</si>
  <si>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</si>
  <si>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</si>
  <si>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</si>
  <si>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</si>
  <si>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</si>
  <si>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</si>
  <si>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</si>
  <si>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</si>
  <si>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</si>
  <si>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</si>
  <si>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</si>
  <si>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</si>
  <si>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</si>
  <si>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</si>
  <si>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</si>
  <si>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</si>
  <si>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</si>
  <si>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</si>
  <si>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</si>
  <si>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</si>
  <si>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</si>
  <si>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</si>
  <si>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</si>
  <si>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</si>
  <si>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</si>
  <si>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</si>
  <si>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</si>
  <si>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</si>
  <si>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</si>
  <si>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</si>
  <si>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</si>
  <si>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</si>
  <si>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</si>
  <si>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</si>
  <si>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</si>
  <si>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</si>
  <si>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</si>
  <si>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</si>
  <si>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</si>
  <si>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</si>
  <si>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</si>
  <si>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</si>
  <si>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</si>
  <si>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</si>
  <si>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</si>
  <si>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</si>
  <si>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</si>
  <si>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</si>
  <si>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</si>
  <si>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</si>
  <si>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</si>
  <si>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</si>
  <si>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</si>
  <si>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</si>
  <si>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</si>
  <si>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</si>
  <si>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</si>
  <si>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</si>
  <si>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</si>
  <si>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</si>
  <si>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</si>
  <si>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</si>
  <si>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</si>
  <si>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</si>
  <si>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</si>
  <si>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</si>
  <si>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</si>
  <si>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</si>
  <si>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</si>
  <si>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</si>
  <si>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</si>
  <si>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</si>
  <si>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</si>
  <si>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</si>
  <si>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</si>
  <si>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</si>
  <si>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</si>
  <si>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</si>
  <si>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</si>
  <si>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</si>
  <si>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</si>
  <si>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</si>
  <si>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</si>
  <si>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</si>
  <si>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</si>
  <si>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</si>
  <si>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</si>
  <si>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</si>
  <si>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</si>
  <si>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</si>
  <si>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</si>
  <si>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</si>
  <si>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</si>
  <si>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</si>
  <si>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</si>
  <si>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</si>
  <si>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</si>
  <si>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</si>
  <si>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</si>
  <si>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</si>
  <si>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</si>
  <si>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</si>
  <si>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</si>
  <si>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</si>
  <si>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</si>
  <si>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</si>
  <si>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</si>
  <si>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</si>
  <si>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</si>
  <si>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</si>
  <si>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</si>
  <si>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</si>
  <si>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</si>
  <si>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</si>
  <si>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</si>
  <si>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</si>
  <si>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</si>
  <si>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</si>
  <si>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</si>
  <si>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</si>
  <si>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</si>
  <si>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</si>
  <si>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</si>
  <si>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</si>
  <si>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</si>
  <si>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</si>
  <si>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</si>
  <si>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</si>
  <si>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</si>
  <si>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</si>
  <si>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</si>
  <si>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</si>
  <si>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</si>
  <si>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</si>
  <si>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</si>
  <si>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</si>
  <si>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</si>
  <si>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</si>
  <si>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</si>
  <si>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</si>
  <si>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</si>
  <si>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</si>
  <si>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</si>
  <si>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</si>
  <si>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</si>
  <si>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</si>
  <si>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</si>
  <si>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</si>
  <si>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</si>
  <si>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</si>
  <si>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</si>
  <si>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</si>
  <si>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</si>
  <si>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</si>
  <si>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</si>
  <si>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</si>
  <si>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</si>
  <si>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</si>
  <si>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</si>
  <si>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</si>
  <si>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</si>
  <si>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</si>
  <si>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</si>
  <si>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</si>
  <si>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</si>
  <si>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</si>
  <si>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</si>
  <si>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</si>
  <si>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</si>
  <si>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</si>
  <si>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</si>
  <si>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</si>
  <si>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</si>
  <si>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</si>
  <si>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</si>
  <si>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</si>
  <si>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</si>
  <si>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</si>
  <si>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</si>
  <si>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</si>
  <si>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</si>
  <si>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</si>
  <si>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</si>
  <si>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</si>
  <si>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</si>
  <si>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</si>
  <si>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</si>
  <si>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</si>
  <si>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</si>
  <si>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</si>
  <si>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</si>
  <si>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</si>
  <si>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</si>
  <si>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</si>
  <si>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</si>
  <si>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</si>
  <si>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</si>
  <si>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</si>
  <si>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</si>
  <si>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</si>
  <si>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</si>
  <si>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</si>
  <si>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</si>
  <si>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</si>
  <si>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</si>
  <si>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</si>
  <si>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</si>
  <si>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</si>
  <si>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</si>
  <si>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</si>
  <si>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</si>
  <si>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</si>
  <si>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</si>
  <si>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</si>
  <si>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</si>
  <si>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</si>
  <si>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</si>
  <si>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</si>
  <si>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</si>
  <si>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</si>
  <si>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</si>
  <si>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</si>
  <si>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</si>
  <si>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</si>
  <si>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</si>
  <si>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</si>
  <si>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</si>
  <si>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</si>
  <si>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</si>
  <si>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</si>
  <si>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</si>
  <si>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</si>
  <si>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</si>
  <si>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</si>
  <si>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</si>
  <si>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</si>
  <si>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</si>
  <si>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</si>
  <si>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</si>
  <si>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</si>
  <si>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</si>
  <si>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</si>
  <si>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</si>
  <si>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</si>
  <si>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</si>
  <si>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</si>
  <si>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</si>
  <si>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</si>
  <si>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</si>
  <si>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</si>
  <si>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</si>
  <si>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</si>
  <si>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</si>
  <si>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</si>
  <si>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</si>
  <si>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</si>
  <si>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</si>
  <si>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</si>
  <si>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</si>
  <si>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</si>
  <si>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</si>
  <si>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</si>
  <si>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</si>
  <si>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</si>
  <si>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</si>
  <si>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</si>
  <si>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</si>
  <si>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</si>
  <si>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</si>
  <si>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</si>
  <si>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</si>
  <si>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</si>
  <si>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</si>
  <si>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</si>
  <si>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</si>
  <si>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</si>
  <si>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</si>
  <si>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</si>
  <si>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</si>
  <si>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</si>
  <si>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</si>
  <si>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</si>
  <si>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</si>
  <si>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</si>
  <si>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</si>
  <si>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</si>
  <si>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</si>
  <si>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</si>
  <si>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</si>
  <si>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</si>
  <si>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</si>
  <si>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</si>
  <si>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</si>
  <si>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</si>
  <si>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</si>
  <si>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</si>
  <si>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</si>
  <si>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</si>
  <si>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</si>
  <si>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</si>
  <si>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</si>
  <si>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</si>
  <si>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</si>
  <si>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</si>
  <si>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</si>
  <si>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</si>
  <si>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</si>
  <si>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</si>
  <si>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</si>
  <si>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</si>
  <si>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</si>
  <si>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</si>
  <si>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</si>
  <si>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</si>
  <si>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</si>
  <si>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</si>
  <si>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</si>
  <si>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</si>
  <si>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</si>
  <si>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</si>
  <si>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</si>
  <si>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</si>
  <si>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</si>
  <si>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</si>
  <si>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</si>
  <si>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</si>
  <si>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</si>
  <si>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</si>
  <si>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</si>
  <si>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</si>
  <si>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</si>
  <si>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</si>
  <si>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</si>
  <si>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</si>
  <si>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</si>
  <si>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</si>
  <si>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</si>
  <si>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</si>
  <si>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</si>
  <si>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</si>
  <si>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</si>
  <si>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</si>
  <si>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</si>
  <si>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</si>
  <si>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</si>
  <si>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</si>
  <si>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</si>
  <si>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</si>
  <si>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</si>
  <si>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</si>
  <si>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</si>
  <si>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</si>
  <si>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</si>
  <si>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</si>
  <si>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</si>
  <si>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</si>
  <si>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</si>
  <si>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</si>
  <si>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</si>
  <si>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</si>
  <si>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</si>
  <si>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</si>
  <si>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</si>
  <si>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</si>
  <si>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</si>
  <si>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</si>
  <si>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</si>
  <si>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</si>
  <si>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</si>
  <si>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</si>
  <si>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</si>
  <si>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</si>
  <si>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</si>
  <si>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</si>
  <si>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</si>
  <si>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</si>
  <si>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</si>
  <si>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</si>
  <si>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</si>
  <si>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</si>
  <si>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</si>
  <si>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</si>
  <si>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</si>
  <si>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</si>
  <si>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</si>
  <si>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</si>
  <si>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</si>
  <si>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</si>
  <si>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</si>
  <si>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</si>
  <si>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</si>
  <si>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</si>
  <si>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</si>
  <si>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</si>
  <si>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</si>
  <si>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</si>
  <si>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</si>
  <si>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</si>
  <si>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</si>
  <si>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</si>
  <si>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</si>
  <si>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</si>
  <si>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</si>
  <si>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</si>
  <si>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</si>
  <si>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</si>
  <si>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</si>
  <si>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</si>
  <si>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</si>
  <si>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</si>
  <si>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</si>
  <si>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</si>
  <si>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</si>
  <si>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</si>
  <si>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</si>
  <si>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</si>
  <si>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</si>
  <si>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</si>
  <si>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</si>
  <si>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</si>
  <si>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</si>
  <si>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</si>
  <si>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</si>
  <si>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</si>
  <si>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</si>
  <si>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</si>
  <si>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</si>
  <si>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</si>
  <si>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</si>
  <si>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</si>
  <si>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</si>
  <si>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</si>
  <si>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</si>
  <si>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</si>
  <si>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</si>
  <si>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</si>
  <si>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</si>
  <si>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</si>
  <si>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</si>
  <si>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</si>
  <si>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</si>
  <si>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</si>
  <si>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</si>
  <si>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</si>
  <si>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</si>
  <si>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</si>
  <si>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</si>
  <si>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</si>
  <si>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</si>
  <si>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</si>
  <si>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</si>
  <si>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</si>
  <si>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</si>
  <si>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</si>
  <si>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</si>
  <si>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</si>
  <si>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</si>
  <si>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</si>
  <si>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</si>
  <si>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</si>
  <si>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</si>
  <si>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</si>
  <si>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</si>
  <si>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</si>
  <si>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</si>
  <si>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</si>
  <si>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</si>
  <si>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</si>
  <si>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</si>
  <si>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</si>
  <si>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</si>
  <si>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</si>
  <si>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</si>
  <si>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</si>
  <si>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</si>
  <si>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</si>
  <si>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</si>
  <si>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</si>
  <si>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</si>
  <si>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</si>
  <si>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</si>
  <si>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</si>
  <si>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</si>
  <si>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</si>
  <si>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</si>
  <si>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</si>
  <si>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</si>
  <si>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</si>
  <si>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</si>
  <si>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</si>
  <si>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</si>
  <si>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</si>
  <si>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</si>
  <si>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</si>
  <si>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</si>
  <si>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</si>
  <si>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</si>
  <si>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</si>
  <si>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</si>
  <si>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</si>
  <si>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</si>
  <si>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</si>
  <si>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</si>
  <si>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</si>
  <si>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</si>
  <si>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</si>
  <si>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</si>
  <si>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</si>
  <si>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</si>
  <si>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</si>
  <si>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</si>
  <si>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</si>
  <si>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</si>
  <si>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</si>
  <si>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</si>
  <si>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</si>
  <si>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</si>
  <si>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</si>
  <si>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</si>
  <si>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</si>
  <si>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</si>
  <si>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</si>
  <si>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</si>
  <si>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</si>
  <si>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</si>
  <si>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</si>
  <si>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</si>
  <si>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</si>
  <si>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</si>
  <si>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</si>
  <si>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</si>
  <si>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</si>
  <si>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</si>
  <si>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</si>
  <si>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</si>
  <si>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</si>
  <si>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</si>
  <si>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</si>
  <si>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</si>
  <si>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</si>
  <si>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</si>
  <si>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</si>
  <si>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</si>
  <si>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</si>
  <si>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</si>
  <si>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</si>
  <si>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</si>
  <si>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</si>
  <si>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</si>
  <si>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</si>
  <si>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</si>
  <si>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</si>
  <si>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</si>
  <si>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</si>
  <si>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</si>
  <si>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</si>
  <si>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</si>
  <si>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</si>
  <si>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</si>
  <si>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</si>
  <si>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</si>
  <si>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</si>
  <si>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</si>
  <si>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</si>
  <si>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</si>
  <si>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</si>
  <si>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</si>
  <si>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</si>
  <si>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</si>
  <si>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</si>
  <si>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</si>
  <si>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</si>
  <si>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</si>
  <si>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</si>
  <si>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</si>
  <si>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</si>
  <si>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</si>
  <si>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</si>
  <si>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</si>
  <si>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</si>
  <si>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</si>
  <si>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</si>
  <si>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</si>
  <si>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</si>
  <si>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</si>
  <si>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</si>
  <si>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</si>
  <si>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</si>
  <si>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</si>
  <si>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</si>
  <si>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</si>
  <si>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</si>
  <si>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</si>
  <si>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</si>
  <si>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</si>
  <si>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</si>
  <si>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</si>
  <si>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</si>
  <si>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</si>
  <si>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</si>
  <si>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</si>
  <si>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</si>
  <si>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</si>
  <si>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</si>
  <si>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</si>
  <si>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</si>
  <si>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</si>
  <si>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</si>
  <si>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</si>
  <si>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</si>
  <si>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</si>
  <si>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</si>
  <si>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</si>
  <si>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</si>
  <si>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</si>
  <si>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</si>
  <si>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</si>
  <si>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</si>
  <si>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</si>
  <si>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</si>
  <si>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</si>
  <si>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</si>
  <si>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</si>
  <si>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</si>
  <si>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</si>
  <si>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</si>
  <si>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</si>
  <si>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</si>
  <si>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</si>
  <si>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</si>
  <si>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</si>
  <si>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</si>
  <si>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</si>
  <si>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</si>
  <si>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</si>
  <si>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</si>
  <si>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</si>
  <si>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</si>
  <si>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</si>
  <si>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</si>
  <si>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</si>
  <si>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</si>
  <si>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</si>
  <si>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</si>
  <si>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</si>
  <si>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</si>
  <si>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</si>
  <si>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</si>
  <si>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</si>
  <si>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</si>
  <si>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</si>
  <si>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</si>
  <si>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</si>
  <si>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</si>
  <si>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</si>
  <si>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</si>
  <si>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</si>
  <si>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</si>
  <si>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</si>
  <si>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</si>
  <si>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</si>
  <si>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</si>
  <si>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</si>
  <si>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</si>
  <si>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</si>
  <si>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</si>
  <si>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</si>
  <si>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</si>
  <si>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</si>
  <si>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</si>
  <si>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</si>
  <si>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</si>
  <si>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</si>
  <si>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</si>
  <si>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</si>
  <si>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</si>
  <si>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</si>
  <si>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</si>
  <si>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</si>
  <si>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</si>
  <si>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</si>
  <si>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</si>
  <si>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</si>
  <si>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</si>
  <si>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</si>
  <si>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</si>
  <si>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</si>
  <si>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</si>
  <si>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</si>
  <si>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</si>
  <si>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</si>
  <si>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</si>
  <si>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</si>
  <si>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</si>
  <si>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</si>
  <si>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</si>
  <si>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</si>
  <si>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</si>
  <si>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</si>
  <si>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</si>
  <si>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</si>
  <si>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</si>
  <si>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</si>
  <si>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</si>
  <si>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</si>
  <si>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</si>
  <si>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</si>
  <si>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</si>
  <si>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</si>
  <si>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</si>
  <si>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</si>
  <si>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</si>
  <si>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</si>
  <si>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</si>
  <si>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</si>
  <si>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</si>
  <si>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</si>
  <si>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</si>
  <si>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</si>
  <si>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</si>
  <si>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</si>
  <si>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</si>
  <si>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</si>
  <si>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</si>
  <si>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</si>
  <si>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</si>
  <si>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</si>
  <si>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</si>
  <si>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</si>
  <si>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</si>
  <si>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</si>
  <si>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</si>
  <si>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</si>
  <si>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</si>
  <si>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</si>
  <si>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</si>
  <si>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</si>
  <si>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</si>
  <si>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</si>
  <si>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</si>
  <si>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</si>
  <si>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</si>
  <si>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</si>
  <si>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</si>
  <si>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</si>
  <si>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</si>
  <si>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</si>
  <si>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</si>
  <si>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</si>
  <si>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</si>
  <si>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</si>
  <si>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</si>
  <si>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</si>
  <si>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</si>
  <si>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</si>
  <si>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</si>
  <si>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</si>
  <si>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</si>
  <si>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</si>
  <si>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</si>
  <si>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</si>
  <si>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</si>
  <si>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</si>
  <si>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</si>
  <si>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</si>
  <si>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</si>
  <si>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</si>
  <si>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</si>
  <si>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</si>
  <si>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</si>
  <si>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</si>
  <si>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</si>
  <si>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</si>
  <si>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</si>
  <si>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</si>
  <si>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</si>
  <si>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</si>
  <si>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</si>
  <si>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</si>
  <si>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</si>
  <si>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</si>
  <si>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</si>
  <si>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</si>
  <si>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</si>
  <si>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</si>
  <si>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</si>
  <si>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</si>
  <si>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</si>
  <si>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</si>
  <si>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</si>
  <si>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</si>
  <si>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</si>
  <si>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</si>
  <si>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</si>
  <si>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</si>
  <si>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</si>
  <si>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</si>
  <si>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</si>
  <si>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</si>
  <si>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</si>
  <si>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</si>
  <si>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</si>
  <si>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</si>
  <si>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</si>
  <si>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</si>
  <si>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</si>
  <si>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</si>
  <si>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</si>
  <si>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</si>
  <si>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</si>
  <si>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</si>
  <si>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</si>
  <si>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</si>
  <si>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</si>
  <si>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</si>
  <si>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</si>
  <si>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</si>
  <si>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</si>
  <si>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</si>
  <si>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</si>
  <si>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</si>
  <si>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</si>
  <si>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</si>
  <si>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</si>
  <si>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</si>
  <si>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</si>
  <si>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</si>
  <si>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</si>
  <si>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</si>
  <si>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</si>
  <si>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</si>
  <si>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</si>
  <si>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</si>
  <si>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</si>
  <si>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</si>
  <si>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</si>
  <si>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</si>
  <si>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</si>
  <si>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</si>
  <si>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</si>
  <si>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</si>
  <si>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</si>
  <si>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</si>
  <si>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</si>
  <si>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</si>
  <si>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</si>
  <si>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</si>
  <si>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</si>
  <si>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</si>
  <si>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</si>
  <si>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</si>
  <si>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</si>
  <si>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</si>
  <si>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</si>
  <si>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</si>
  <si>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</si>
  <si>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</si>
  <si>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</si>
  <si>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</si>
  <si>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</si>
  <si>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</si>
  <si>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</si>
  <si>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</si>
  <si>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</si>
  <si>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</si>
  <si>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</si>
  <si>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</si>
  <si>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</si>
  <si>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</si>
  <si>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</si>
  <si>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</si>
  <si>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</si>
  <si>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</si>
  <si>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</si>
  <si>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</si>
  <si>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</si>
  <si>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</si>
  <si>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</si>
  <si>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</si>
  <si>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</si>
  <si>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</si>
  <si>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</si>
  <si>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</si>
  <si>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</si>
  <si>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</si>
  <si>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</si>
  <si>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</si>
  <si>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</si>
  <si>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</si>
  <si>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</si>
  <si>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</si>
  <si>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</si>
  <si>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</si>
  <si>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</si>
  <si>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</si>
  <si>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</si>
  <si>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</si>
  <si>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</si>
  <si>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</si>
  <si>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</si>
  <si>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</si>
  <si>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</si>
  <si>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</si>
  <si>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</si>
  <si>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</si>
  <si>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</si>
  <si>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</si>
  <si>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</si>
  <si>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</si>
  <si>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</si>
  <si>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</si>
  <si>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</si>
  <si>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</si>
  <si>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</si>
  <si>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</si>
  <si>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</si>
  <si>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</si>
  <si>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</si>
  <si>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</si>
  <si>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</si>
  <si>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</si>
  <si>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</si>
  <si>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</si>
  <si>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</si>
  <si>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</si>
  <si>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</si>
  <si>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</si>
  <si>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</si>
  <si>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</si>
  <si>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</si>
  <si>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</si>
  <si>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</si>
  <si>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</si>
  <si>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</si>
  <si>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</si>
  <si>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</si>
  <si>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</si>
  <si>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</si>
  <si>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</si>
  <si>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</si>
  <si>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</si>
  <si>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</si>
  <si>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</si>
  <si>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</si>
  <si>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</si>
  <si>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</si>
  <si>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</si>
  <si>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</si>
  <si>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</si>
  <si>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</si>
  <si>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</si>
  <si>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</si>
  <si>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</si>
  <si>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</si>
  <si>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</si>
  <si>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</si>
  <si>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</si>
  <si>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</si>
  <si>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</si>
  <si>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</si>
  <si>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</si>
  <si>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</si>
  <si>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</si>
  <si>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</si>
  <si>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</si>
  <si>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</si>
  <si>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</si>
  <si>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</si>
  <si>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</si>
  <si>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</si>
  <si>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</si>
  <si>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</si>
  <si>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</si>
  <si>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</si>
  <si>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</si>
  <si>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</si>
  <si>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</si>
  <si>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</si>
  <si>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</si>
  <si>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</si>
  <si>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</si>
  <si>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</si>
  <si>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</si>
  <si>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</si>
  <si>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</si>
  <si>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</si>
  <si>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</si>
  <si>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</si>
  <si>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</si>
  <si>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</si>
  <si>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</si>
  <si>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</si>
  <si>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</si>
  <si>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</si>
  <si>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</si>
  <si>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</si>
  <si>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</si>
  <si>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</si>
  <si>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</si>
  <si>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</si>
  <si>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</si>
  <si>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</si>
  <si>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</si>
  <si>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</si>
  <si>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</si>
  <si>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</si>
  <si>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</si>
  <si>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</si>
  <si>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</si>
  <si>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</si>
  <si>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</si>
  <si>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</si>
  <si>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</si>
  <si>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</si>
  <si>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</si>
  <si>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</si>
  <si>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30 min </t>
  </si>
  <si>
    <t>GSM Cell out of Service due to power issue // EM team on the way 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</si>
  <si>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</si>
  <si>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</si>
  <si>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</si>
  <si>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</si>
  <si>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</si>
  <si>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</si>
  <si>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</si>
  <si>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</si>
  <si>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</si>
  <si>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</si>
  <si>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</si>
  <si>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</si>
  <si>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</si>
  <si>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</si>
  <si>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</si>
  <si>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</si>
  <si>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</si>
  <si>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need 35 min </t>
  </si>
  <si>
    <t>PCM-20251007-00000962</t>
  </si>
  <si>
    <t xml:space="preserve">scattered sites HAJ0117 &amp; HAJ0118 / EM Team at Hub site HAJ0117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</si>
  <si>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</si>
  <si>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</si>
  <si>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</si>
  <si>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</si>
  <si>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</si>
  <si>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</si>
  <si>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</si>
  <si>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</si>
  <si>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</si>
  <si>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40 mins </t>
  </si>
  <si>
    <t xml:space="preserve">Lte sectors flapping due to REC module faulty // under arrangemnt </t>
  </si>
  <si>
    <t>TT-20251006-01287 // NA</t>
  </si>
  <si>
    <t xml:space="preserve">ETA 10 mins </t>
  </si>
  <si>
    <t>TT-20251007-00649 // NA</t>
  </si>
  <si>
    <t xml:space="preserve">ETA 90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</si>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</sst>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274.49588043981203</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6.583414351916872E-2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4.4908217591000721E-2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45937.444306365738</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45937.444306365738</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45937.444306365738</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45937.444306365738</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45937.444306365738</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45937.444306365738</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45937.444306365738</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45937.444306365738</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45937.444306365738</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45937.444306365738</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45937.444306365738</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45937.444306365738</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45937.444306365738</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45937.444306365738</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45937.444306365738</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45937.444306365738</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45937.444306365738</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45937.444306365738</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45937.444306365738</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45937.444306365738</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45937.444306365738</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45937.444306365738</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45937.444306365738</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45937.444306365738</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45937.444306365738</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45937.444306365738</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45937.444306365738</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45937.444306365738</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45937.444306365738</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45937.444306365738</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45937.444306365738</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45937.444306365738</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45937.444306365738</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45937.444306365738</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45937.444306365738</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45937.444306365738</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45937.444306365738</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45937.444306365738</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45937.444306365738</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45937.444306365738</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45937.444306365738</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45937.444306365738</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45937.444306365738</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45937.444306365738</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45937.444306365738</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45937.444306365738</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45937.444306365738</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45937.444306365738</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45937.444306365738</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45937.444306365738</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45937.444306365738</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45937.444306365738</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45937.444306365738</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45937.444306365738</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45937.444306365738</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45937.444306365738</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45937.444306365738</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45937.444306365738</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45937.444306365738</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45937.444306365738</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45937.444306365738</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45937.444306365738</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45937.444306365738</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45937.444306365738</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45937.444306365738</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45937.444306365738</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45937.444306365738</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45937.444306365738</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45937.444306365738</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45937.444306365738</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45937.444306365738</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45937.444306365738</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45937.444306365738</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45937.444306365738</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45937.444306365738</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45937.444306365738</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45937.444306365738</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45937.444306365738</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45937.444306365738</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45937.444306365738</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45937.444306365738</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45937.444306365738</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45937.444306365738</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45937.444306365738</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45937.444306365738</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45937.444306365738</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9DD9F62E-20D0-4E7F-BD0D-8855513D94FE}"/>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K11" sqref="K11"/>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130.71722303240676</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112.44446840277669</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26514</v>
      </c>
      <c r="E5" s="130" t="s">
        <v>38964</v>
      </c>
      <c r="F5" s="131">
        <v>45936.871932870374</v>
      </c>
      <c r="G5" s="132">
        <f ca="1">IFERROR(NOW()-F5,"-")</f>
        <v>0.57237349536444526</v>
      </c>
      <c r="H5" s="131">
        <v>45936.866377314815</v>
      </c>
      <c r="I5" s="18" t="str">
        <f>IFERROR(VLOOKUP(D5,DB!A:F,6,0),"")</f>
        <v>Power Cube</v>
      </c>
      <c r="J5" s="18" t="str">
        <f>IFERROR(VLOOKUP(D5,DB!A:G,7,0),"")</f>
        <v>Good+No BB Design</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25408</v>
      </c>
      <c r="E6" s="130" t="s">
        <v>38964</v>
      </c>
      <c r="F6" s="131">
        <v>45937.395624999997</v>
      </c>
      <c r="G6" s="132">
        <f ca="1">IFERROR(NOW()-F6,"-")</f>
        <v>4.8681365740776528E-2</v>
      </c>
      <c r="H6" s="131">
        <v>45937.390069444446</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45937.444306365738</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45937.444306365738</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45937.444306365738</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45937.444306365738</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45937.444306365738</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45937.444306365738</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45937.444306365738</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45937.444306365738</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45937.444306365738</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45937.444306365738</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45937.444306365738</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45937.444306365738</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45937.444306365738</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45937.444306365738</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45937.444306365738</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45937.444306365738</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45937.444306365738</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45937.444306365738</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45937.444306365738</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45937.444306365738</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45937.444306365738</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45937.444306365738</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45937.444306365738</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45937.444306365738</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45937.444306365738</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45937.444306365738</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45937.444306365738</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45937.444306365738</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45937.444306365738</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45937.444306365738</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45937.444306365738</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45937.444306365738</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45937.444306365738</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45937.444306365738</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45937.444306365738</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45937.444306365738</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45937.444306365738</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45937.444306365738</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45937.444306365738</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45937.444306365738</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45937.444306365738</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45937.444306365738</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45937.444306365738</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45937.444306365738</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45937.444306365738</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45937.444306365738</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45937.444306365738</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45937.444306365738</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45937.444306365738</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45937.444306365738</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45937.444306365738</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45937.444306365738</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45937.444306365738</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45937.444306365738</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45937.444306365738</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45937.444306365738</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45937.444306365738</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45937.444306365738</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45937.444306365738</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45937.444306365738</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45937.444306365738</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45937.444306365738</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45937.444306365738</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45937.444306365738</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45937.444306365738</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45937.444306365738</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45937.444306365738</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45937.444306365738</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45937.444306365738</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45937.444306365738</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45937.444306365738</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45937.444306365738</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45937.444306365738</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45937.444306365738</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45937.444306365738</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45937.444306365738</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45937.444306365738</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45937.444306365738</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45937.444306365738</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45937.444306365738</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45937.444306365738</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45937.444306365738</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45937.444306365738</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45937.444306365738</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45937.444306365738</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45937.444306365738</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45937.444306365738</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45937.444306365738</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45937.444306365738</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45937.444306365738</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45937.444306365738</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45937.444306365738</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45937.444306365738</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45937.444306365738</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45937.444306365738</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45937.444306365738</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45937.444306365738</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45937.444306365738</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45937.444306365738</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45937.444306365738</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45937.444306365738</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45937.444306365738</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45937.444306365738</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45937.444306365738</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45937.444306365738</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45937.444306365738</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45937.444306365738</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45937.444306365738</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45937.444306365738</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45937.444306365738</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45937.444306365738</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45937.444306365738</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45937.444306365738</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45937.444306365738</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45937.444306365738</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45937.444306365738</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45937.444306365738</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45937.444306365738</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45937.444306365738</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45937.444306365738</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45937.444306365738</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45937.444306365738</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45937.444306365738</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45937.444306365738</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45937.444306365738</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45937.444306365738</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45937.444306365738</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45937.444306365738</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45937.444306365738</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45937.444306365738</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45937.444306365738</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45937.444306365738</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45937.444306365738</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45937.444306365738</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45937.444306365738</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45937.444306365738</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45937.444306365738</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45937.444306365738</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45937.444306365738</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45937.444306365738</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45937.444306365738</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45937.444306365738</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45937.444306365738</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45937.444306365738</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45937.444306365738</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45937.444306365738</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45937.444306365738</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45937.444306365738</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45937.444306365738</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45937.444306365738</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45937.444306365738</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45937.444306365738</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45937.444306365738</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45937.444306365738</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45937.444306365738</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45937.444306365738</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45937.444306365738</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45937.444306365738</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45937.444306365738</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45937.444306365738</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45937.444306365738</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45937.444306365738</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45937.444306365738</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45937.444306365738</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45937.444306365738</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45937.444306365738</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45937.444306365738</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45937.444306365738</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45937.444306365738</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45937.444306365738</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45937.444306365738</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45937.444306365738</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45937.444306365738</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45937.444306365738</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45937.444306365738</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45937.444306365738</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45937.444306365738</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45937.444306365738</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45937.444306365738</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45937.444306365738</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45937.444306365738</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45937.444306365738</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45937.444306365738</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45937.444306365738</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45937.444306365738</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45937.444306365738</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45937.444306365738</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45937.444306365738</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45937.444306365738</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45937.444306365738</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45937.444306365738</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45937.444306365738</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45937.444306365738</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45937.444306365738</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45937.444306365738</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45937.444306365738</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45937.444306365738</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45937.444306365738</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45937.444306365738</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45937.444306365738</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45937.444306365738</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45937.444306365738</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45937.444306365738</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45937.444306365738</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45937.444306365738</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45937.444306365738</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45937.444306365738</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45937.444306365738</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45937.444306365738</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45937.444306365738</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45937.444306365738</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45937.444306365738</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45937.444306365738</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45937.444306365738</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45937.444306365738</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45937.444306365738</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45937.444306365738</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45937.444306365738</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45937.444306365738</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45937.444306365738</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45937.444306365738</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45937.444306365738</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45937.444306365738</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45937.444306365738</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45937.444306365738</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45937.444306365738</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45937.444306365738</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45937.444306365738</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45937.444306365738</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45937.444306365738</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45937.444306365738</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45937.444306365738</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45937.444306365738</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45937.444306365738</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tabSelected="1"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c r="B2" s="74" t="str">
        <f>IFERROR(VLOOKUP(D2,DB!A:K,11,0),"")</f>
        <v/>
      </c>
      <c r="C2" s="18" t="s">
        <v>18618</v>
      </c>
      <c r="D2" s="18"/>
      <c r="E2" s="18"/>
      <c r="F2" s="20"/>
      <c r="G2" s="21">
        <f t="shared" ref="G2:G35" ca="1" si="0">IFERROR(NOW()-F2,"-")</f>
        <v>45937.444306365738</v>
      </c>
      <c r="H2" s="22"/>
      <c r="I2" s="19" t="str">
        <f>IFERROR(VLOOKUP(D2,DB!A:F,6,0),"")</f>
        <v/>
      </c>
      <c r="J2" s="18" t="str">
        <f>IFERROR(VLOOKUP(D2,DB!A:G,7,0),"")</f>
        <v/>
      </c>
      <c r="K2" s="50" t="s">
        <v>39058</v>
      </c>
      <c r="L2" s="23" t="str">
        <f>IFERROR(VLOOKUP(D2,DB!A:I,9,0),"")</f>
        <v/>
      </c>
    </row>
    <row r="3" spans="1:13" ht="15" customHeight="1">
      <c r="A3" s="19"/>
      <c r="B3" s="74" t="str">
        <f>IFERROR(VLOOKUP(D3,DB!A:K,11,0),"")</f>
        <v/>
      </c>
      <c r="C3" s="18"/>
      <c r="D3" s="18"/>
      <c r="E3" s="18"/>
      <c r="F3" s="20"/>
      <c r="G3" s="21">
        <f t="shared" ca="1" si="0"/>
        <v>45937.444306365738</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45937.444306365738</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45937.444306365738</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45937.444306365738</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45937.444306365738</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45937.444306365738</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45937.444306365738</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45937.444306365738</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45937.444306365738</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45937.444306365738</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45937.444306365738</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45937.444306365738</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45937.444306365738</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45937.444306365738</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45937.444306365738</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45937.444306365738</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45937.444306365738</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45937.444306365738</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45937.444306365738</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45937.444306365738</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45937.444306365738</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45937.444306365738</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45937.444306365738</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45937.444306365738</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45937.444306365738</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45937.444306365738</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45937.444306365738</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45937.444306365738</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45937.444306365738</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45937.444306365738</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45937.444306365738</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45937.444306365738</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45937.444306365738</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ref="G36:G99" ca="1" si="1">IFERROR(NOW()-F36,"-")</f>
        <v>45937.444306365738</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1"/>
        <v>45937.444306365738</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1"/>
        <v>45937.444306365738</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45937.444306365738</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45937.444306365738</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45937.444306365738</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45937.444306365738</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45937.444306365738</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45937.444306365738</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45937.444306365738</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45937.444306365738</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45937.444306365738</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45937.444306365738</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45937.444306365738</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45937.444306365738</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45937.444306365738</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45937.444306365738</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45937.444306365738</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45937.444306365738</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45937.444306365738</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45937.444306365738</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45937.444306365738</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45937.444306365738</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45937.444306365738</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45937.444306365738</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45937.444306365738</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45937.444306365738</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45937.444306365738</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45937.444306365738</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45937.444306365738</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45937.444306365738</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45937.444306365738</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45937.444306365738</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45937.444306365738</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45937.444306365738</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45937.444306365738</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45937.444306365738</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45937.444306365738</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45937.444306365738</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45937.444306365738</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45937.444306365738</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45937.444306365738</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45937.444306365738</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45937.444306365738</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45937.444306365738</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45937.444306365738</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45937.444306365738</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45937.444306365738</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45937.444306365738</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45937.444306365738</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45937.444306365738</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45937.444306365738</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45937.444306365738</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45937.444306365738</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45937.444306365738</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45937.444306365738</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45937.444306365738</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45937.444306365738</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45937.444306365738</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45937.444306365738</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45937.444306365738</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45937.444306365738</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45937.444306365738</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45937.444306365738</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ref="G100:G163" ca="1" si="2">IFERROR(NOW()-F100,"-")</f>
        <v>45937.444306365738</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2"/>
        <v>45937.444306365738</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2"/>
        <v>45937.444306365738</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45937.444306365738</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45937.444306365738</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45937.444306365738</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45937.444306365738</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45937.444306365738</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45937.444306365738</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45937.444306365738</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45937.444306365738</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45937.444306365738</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45937.444306365738</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45937.444306365738</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45937.444306365738</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45937.444306365738</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45937.444306365738</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45937.444306365738</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45937.444306365738</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45937.444306365738</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45937.444306365738</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45937.444306365738</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45937.444306365738</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45937.444306365738</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45937.444306365738</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45937.444306365738</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45937.444306365738</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45937.444306365738</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45937.444306365738</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45937.444306365738</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45937.444306365738</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45937.444306365738</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45937.444306365738</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45937.444306365738</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45937.444306365738</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45937.444306365738</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45937.444306365738</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45937.444306365738</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45937.444306365738</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45937.444306365738</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45937.444306365738</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45937.444306365738</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45937.444306365738</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45937.444306365738</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45937.444306365738</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45937.444306365738</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45937.444306365738</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45937.444306365738</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45937.444306365738</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45937.444306365738</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45937.444306365738</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45937.444306365738</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45937.444306365738</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45937.444306365738</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45937.444306365738</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45937.444306365738</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45937.444306365738</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45937.444306365738</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45937.444306365738</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45937.444306365738</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45937.444306365738</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45937.444306365738</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45937.444306365738</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45937.444306365738</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ref="G164:G227" ca="1" si="3">IFERROR(NOW()-F164,"-")</f>
        <v>45937.444306365738</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3"/>
        <v>45937.444306365738</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3"/>
        <v>45937.444306365738</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45937.444306365738</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45937.444306365738</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45937.444306365738</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45937.444306365738</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45937.444306365738</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45937.444306365738</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45937.444306365738</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45937.444306365738</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45937.444306365738</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45937.444306365738</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45937.444306365738</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45937.444306365738</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45937.444306365738</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45937.444306365738</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45937.444306365738</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45937.444306365738</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45937.444306365738</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45937.444306365738</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45937.444306365738</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45937.444306365738</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45937.444306365738</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45937.444306365738</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45937.444306365738</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45937.444306365738</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45937.444306365738</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45937.444306365738</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45937.444306365738</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45937.444306365738</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45937.444306365738</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45937.444306365738</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45937.444306365738</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45937.444306365738</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45937.444306365738</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45937.444306365738</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45937.444306365738</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45937.444306365738</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45937.444306365738</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45937.444306365738</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45937.444306365738</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45937.444306365738</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45937.444306365738</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45937.444306365738</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45937.444306365738</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45937.444306365738</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45937.444306365738</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45937.444306365738</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45937.444306365738</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45937.444306365738</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45937.444306365738</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45937.444306365738</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45937.444306365738</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45937.444306365738</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45937.444306365738</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45937.444306365738</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45937.444306365738</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45937.444306365738</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45937.444306365738</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45937.444306365738</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45937.444306365738</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45937.444306365738</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45937.444306365738</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ref="G228:G291" ca="1" si="4">IFERROR(NOW()-F228,"-")</f>
        <v>45937.444306365738</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4"/>
        <v>45937.444306365738</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4"/>
        <v>45937.444306365738</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45937.444306365738</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45937.444306365738</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45937.444306365738</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45937.444306365738</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45937.444306365738</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45937.444306365738</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45937.444306365738</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45937.444306365738</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45937.444306365738</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45937.444306365738</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45937.444306365738</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45937.444306365738</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45937.444306365738</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45937.444306365738</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45937.444306365738</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45937.444306365738</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45937.444306365738</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45937.444306365738</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45937.444306365738</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45937.444306365738</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45937.444306365738</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45937.444306365738</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45937.444306365738</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45937.444306365738</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45937.444306365738</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45937.444306365738</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45937.444306365738</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45937.444306365738</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45937.444306365738</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45937.444306365738</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45937.444306365738</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45937.444306365738</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45937.444306365738</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45937.444306365738</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45937.444306365738</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45937.444306365738</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45937.444306365738</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45937.444306365738</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45937.444306365738</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45937.444306365738</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45937.444306365738</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45937.444306365738</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45937.444306365738</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45937.444306365738</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45937.444306365738</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45937.444306365738</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45937.444306365738</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45937.444306365738</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45937.444306365738</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45937.444306365738</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45937.444306365738</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45937.444306365738</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45937.444306365738</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45937.444306365738</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45937.444306365738</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45937.444306365738</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45937.444306365738</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45937.444306365738</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45937.444306365738</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45937.444306365738</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45937.444306365738</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ref="G292:G355" ca="1" si="5">IFERROR(NOW()-F292,"-")</f>
        <v>45937.444306365738</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5"/>
        <v>45937.444306365738</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5"/>
        <v>45937.444306365738</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45937.444306365738</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45937.444306365738</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45937.444306365738</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45937.444306365738</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45937.444306365738</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45937.444306365738</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45937.444306365738</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45937.444306365738</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45937.444306365738</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45937.444306365738</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45937.444306365738</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45937.444306365738</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45937.444306365738</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45937.444306365738</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45937.444306365738</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45937.444306365738</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45937.444306365738</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45937.444306365738</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45937.444306365738</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45937.444306365738</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45937.444306365738</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45937.444306365738</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45937.444306365738</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45937.444306365738</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45937.444306365738</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45937.444306365738</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45937.444306365738</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45937.444306365738</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45937.444306365738</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45937.444306365738</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45937.444306365738</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45937.444306365738</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45937.444306365738</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45937.444306365738</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45937.444306365738</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45937.444306365738</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45937.444306365738</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45937.444306365738</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45937.444306365738</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45937.444306365738</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45937.444306365738</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45937.444306365738</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45937.444306365738</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45937.444306365738</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45937.444306365738</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45937.444306365738</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45937.444306365738</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45937.444306365738</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45937.444306365738</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45937.444306365738</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45937.444306365738</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45937.444306365738</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45937.444306365738</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45937.444306365738</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45937.444306365738</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45937.444306365738</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45937.444306365738</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45937.444306365738</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45937.444306365738</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45937.444306365738</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45937.444306365738</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ref="G356:G419" ca="1" si="6">IFERROR(NOW()-F356,"-")</f>
        <v>45937.444306365738</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6"/>
        <v>45937.444306365738</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6"/>
        <v>45937.444306365738</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45937.444306365738</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45937.444306365738</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45937.444306365738</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45937.444306365738</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45937.444306365738</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45937.444306365738</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45937.444306365738</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45937.444306365738</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45937.444306365738</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45937.444306365738</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45937.444306365738</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45937.444306365738</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45937.444306365738</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45937.444306365738</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45937.444306365738</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45937.444306365738</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45937.444306365738</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45937.444306365738</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45937.444306365738</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45937.444306365738</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45937.444306365738</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45937.444306365738</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45937.444306365738</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45937.444306365738</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45937.444306365738</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45937.444306365738</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45937.444306365738</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45937.444306365738</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45937.444306365738</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45937.444306365738</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45937.444306365738</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45937.444306365738</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45937.444306365738</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45937.444306365738</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45937.444306365738</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45937.444306365738</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45937.444306365738</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45937.444306365738</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45937.444306365738</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45937.444306365738</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45937.444306365738</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45937.444306365738</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45937.444306365738</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45937.444306365738</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45937.444306365738</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45937.444306365738</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45937.444306365738</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45937.444306365738</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45937.444306365738</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45937.444306365738</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45937.444306365738</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45937.444306365738</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45937.444306365738</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45937.444306365738</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45937.444306365738</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45937.444306365738</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45937.444306365738</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45937.444306365738</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45937.444306365738</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45937.444306365738</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45937.444306365738</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ref="G420:G483" ca="1" si="7">IFERROR(NOW()-F420,"-")</f>
        <v>45937.444306365738</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7"/>
        <v>45937.444306365738</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7"/>
        <v>45937.444306365738</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45937.444306365738</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45937.444306365738</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45937.444306365738</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45937.444306365738</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45937.444306365738</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45937.444306365738</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45937.444306365738</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45937.444306365738</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45937.444306365738</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45937.444306365738</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45937.444306365738</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45937.444306365738</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45937.444306365738</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45937.444306365738</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45937.444306365738</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45937.444306365738</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45937.444306365738</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45937.444306365738</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45937.444306365738</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45937.444306365738</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45937.444306365738</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45937.444306365738</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45937.444306365738</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45937.444306365738</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45937.444306365738</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45937.444306365738</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45937.444306365738</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45937.444306365738</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45937.444306365738</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45937.444306365738</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45937.444306365738</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45937.444306365738</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45937.444306365738</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45937.444306365738</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45937.444306365738</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45937.444306365738</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45937.444306365738</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45937.444306365738</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45937.444306365738</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45937.444306365738</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45937.444306365738</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45937.444306365738</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45937.444306365738</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45937.444306365738</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45937.444306365738</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45937.444306365738</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45937.444306365738</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45937.444306365738</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45937.444306365738</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45937.444306365738</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45937.444306365738</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45937.444306365738</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45937.444306365738</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45937.444306365738</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45937.444306365738</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45937.444306365738</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45937.444306365738</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45937.444306365738</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45937.444306365738</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45937.444306365738</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45937.444306365738</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ref="G484:G547" ca="1" si="8">IFERROR(NOW()-F484,"-")</f>
        <v>45937.444306365738</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8"/>
        <v>45937.444306365738</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8"/>
        <v>45937.444306365738</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45937.444306365738</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45937.444306365738</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45937.444306365738</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45937.444306365738</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45937.444306365738</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45937.444306365738</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45937.444306365738</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45937.444306365738</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45937.444306365738</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45937.444306365738</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45937.444306365738</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45937.444306365738</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45937.444306365738</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45937.444306365738</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45937.444306365738</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45937.444306365738</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45937.444306365738</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45937.444306365738</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45937.444306365738</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45937.444306365738</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45937.444306365738</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45937.444306365738</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45937.444306365738</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45937.444306365738</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45937.444306365738</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45937.444306365738</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45937.444306365738</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45937.444306365738</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45937.444306365738</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45937.444306365738</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45937.444306365738</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45937.444306365738</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45937.444306365738</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45937.444306365738</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45937.444306365738</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45937.444306365738</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45937.444306365738</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45937.444306365738</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45937.444306365738</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45937.444306365738</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45937.444306365738</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45937.444306365738</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45937.444306365738</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45937.444306365738</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45937.444306365738</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45937.444306365738</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45937.444306365738</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45937.444306365738</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45937.444306365738</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45937.444306365738</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45937.444306365738</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45937.444306365738</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45937.444306365738</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45937.444306365738</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45937.444306365738</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45937.444306365738</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45937.444306365738</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45937.444306365738</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45937.444306365738</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45937.444306365738</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45937.444306365738</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ref="G548:G611" ca="1" si="9">IFERROR(NOW()-F548,"-")</f>
        <v>45937.444306365738</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9"/>
        <v>45937.444306365738</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9"/>
        <v>45937.444306365738</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45937.444306365738</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45937.444306365738</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45937.444306365738</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45937.444306365738</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45937.444306365738</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45937.444306365738</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45937.444306365738</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45937.444306365738</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45937.444306365738</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45937.444306365738</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45937.444306365738</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45937.444306365738</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45937.444306365738</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45937.444306365738</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45937.444306365738</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45937.444306365738</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45937.444306365738</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45937.444306365738</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45937.444306365738</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45937.444306365738</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45937.444306365738</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45937.444306365738</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45937.444306365738</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45937.444306365738</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45937.444306365738</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45937.444306365738</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45937.444306365738</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45937.444306365738</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45937.444306365738</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45937.444306365738</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45937.444306365738</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45937.444306365738</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45937.444306365738</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45937.444306365738</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45937.444306365738</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45937.444306365738</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45937.444306365738</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45937.444306365738</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45937.444306365738</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45937.444306365738</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45937.444306365738</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45937.444306365738</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45937.444306365738</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45937.444306365738</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45937.444306365738</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45937.444306365738</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45937.444306365738</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45937.444306365738</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45937.444306365738</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45937.444306365738</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45937.444306365738</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45937.444306365738</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45937.444306365738</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45937.444306365738</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45937.444306365738</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45937.444306365738</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45937.444306365738</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45937.444306365738</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45937.444306365738</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45937.444306365738</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45937.444306365738</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ref="G612:G675" ca="1" si="10">IFERROR(NOW()-F612,"-")</f>
        <v>45937.444306365738</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10"/>
        <v>45937.444306365738</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10"/>
        <v>45937.444306365738</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45937.444306365738</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45937.444306365738</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45937.444306365738</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45937.444306365738</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45937.444306365738</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45937.444306365738</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45937.444306365738</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45937.444306365738</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45937.444306365738</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45937.444306365738</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45937.444306365738</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45937.444306365738</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45937.444306365738</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45937.444306365738</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45937.444306365738</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45937.444306365738</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45937.444306365738</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45937.444306365738</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45937.444306365738</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45937.444306365738</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45937.444306365738</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45937.444306365738</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45937.444306365738</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45937.444306365738</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45937.444306365738</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45937.444306365738</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45937.444306365738</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45937.444306365738</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45937.444306365738</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45937.444306365738</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45937.444306365738</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45937.444306365738</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45937.444306365738</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45937.444306365738</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45937.444306365738</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45937.444306365738</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45937.444306365738</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45937.444306365738</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45937.444306365738</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45937.444306365738</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45937.444306365738</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45937.444306365738</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45937.444306365738</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45937.444306365738</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45937.444306365738</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45937.444306365738</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45937.444306365738</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45937.444306365738</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45937.444306365738</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45937.444306365738</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45937.444306365738</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45937.444306365738</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45937.444306365738</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45937.444306365738</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45937.444306365738</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45937.444306365738</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45937.444306365738</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45937.444306365738</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45937.444306365738</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45937.444306365738</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45937.444306365738</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ref="G676:G739" ca="1" si="11">IFERROR(NOW()-F676,"-")</f>
        <v>45937.444306365738</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1"/>
        <v>45937.444306365738</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1"/>
        <v>45937.444306365738</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45937.444306365738</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45937.444306365738</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45937.444306365738</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45937.444306365738</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45937.444306365738</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45937.444306365738</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45937.444306365738</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45937.444306365738</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45937.444306365738</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45937.444306365738</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45937.444306365738</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45937.444306365738</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45937.444306365738</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45937.444306365738</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45937.444306365738</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45937.444306365738</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45937.444306365738</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45937.444306365738</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45937.444306365738</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45937.444306365738</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45937.444306365738</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45937.444306365738</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45937.444306365738</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45937.444306365738</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45937.444306365738</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45937.444306365738</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45937.444306365738</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45937.444306365738</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45937.444306365738</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45937.444306365738</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45937.444306365738</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45937.444306365738</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45937.444306365738</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45937.444306365738</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45937.444306365738</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45937.444306365738</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45937.444306365738</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45937.444306365738</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45937.444306365738</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45937.444306365738</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45937.444306365738</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45937.444306365738</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45937.444306365738</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45937.444306365738</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45937.444306365738</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45937.444306365738</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45937.444306365738</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45937.444306365738</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45937.444306365738</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45937.444306365738</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45937.444306365738</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45937.444306365738</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45937.444306365738</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45937.444306365738</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45937.444306365738</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45937.444306365738</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45937.444306365738</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45937.444306365738</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45937.444306365738</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45937.444306365738</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45937.444306365738</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ref="G740:G803" ca="1" si="12">IFERROR(NOW()-F740,"-")</f>
        <v>45937.444306365738</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2"/>
        <v>45937.444306365738</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2"/>
        <v>45937.444306365738</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45937.444306365738</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45937.444306365738</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45937.444306365738</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45937.444306365738</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45937.444306365738</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45937.444306365738</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45937.444306365738</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45937.444306365738</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45937.444306365738</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45937.444306365738</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45937.444306365738</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45937.444306365738</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45937.444306365738</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45937.444306365738</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45937.444306365738</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45937.444306365738</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45937.444306365738</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45937.444306365738</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45937.444306365738</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45937.444306365738</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45937.444306365738</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45937.444306365738</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45937.444306365738</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45937.444306365738</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45937.444306365738</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45937.444306365738</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45937.444306365738</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45937.444306365738</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45937.444306365738</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45937.444306365738</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45937.444306365738</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45937.444306365738</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45937.444306365738</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45937.444306365738</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45937.444306365738</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45937.444306365738</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45937.444306365738</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45937.444306365738</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45937.444306365738</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45937.444306365738</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45937.444306365738</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45937.444306365738</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45937.444306365738</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45937.444306365738</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45937.444306365738</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45937.444306365738</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45937.444306365738</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45937.444306365738</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45937.444306365738</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45937.444306365738</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45937.444306365738</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45937.444306365738</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45937.444306365738</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45937.444306365738</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45937.444306365738</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45937.444306365738</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45937.444306365738</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45937.444306365738</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45937.444306365738</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45937.444306365738</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45937.444306365738</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ref="G804:G867" ca="1" si="13">IFERROR(NOW()-F804,"-")</f>
        <v>45937.444306365738</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3"/>
        <v>45937.444306365738</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3"/>
        <v>45937.444306365738</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45937.444306365738</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45937.444306365738</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45937.444306365738</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45937.444306365738</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45937.444306365738</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45937.444306365738</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45937.444306365738</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45937.444306365738</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45937.444306365738</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45937.444306365738</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45937.444306365738</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45937.444306365738</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45937.444306365738</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45937.444306365738</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45937.444306365738</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45937.444306365738</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45937.444306365738</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45937.444306365738</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45937.444306365738</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45937.444306365738</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45937.444306365738</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45937.444306365738</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45937.444306365738</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45937.444306365738</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45937.444306365738</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45937.444306365738</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45937.444306365738</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45937.444306365738</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45937.444306365738</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45937.444306365738</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45937.444306365738</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45937.444306365738</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45937.444306365738</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45937.444306365738</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45937.444306365738</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45937.444306365738</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45937.444306365738</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45937.444306365738</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45937.444306365738</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45937.444306365738</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45937.444306365738</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45937.444306365738</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45937.444306365738</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45937.444306365738</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45937.444306365738</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45937.444306365738</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45937.444306365738</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45937.444306365738</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45937.444306365738</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45937.444306365738</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45937.444306365738</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45937.444306365738</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45937.444306365738</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45937.444306365738</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45937.444306365738</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45937.444306365738</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45937.444306365738</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45937.444306365738</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45937.444306365738</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45937.444306365738</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45937.444306365738</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ref="G868:G931" ca="1" si="14">IFERROR(NOW()-F868,"-")</f>
        <v>45937.444306365738</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4"/>
        <v>45937.444306365738</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4"/>
        <v>45937.444306365738</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45937.444306365738</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45937.444306365738</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45937.444306365738</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45937.444306365738</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45937.444306365738</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45937.444306365738</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45937.444306365738</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45937.444306365738</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45937.444306365738</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45937.444306365738</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45937.444306365738</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45937.444306365738</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45937.444306365738</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45937.444306365738</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45937.444306365738</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45937.444306365738</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45937.444306365738</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45937.444306365738</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45937.444306365738</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45937.444306365738</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45937.444306365738</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45937.444306365738</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45937.444306365738</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45937.444306365738</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45937.444306365738</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45937.444306365738</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45937.444306365738</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45937.444306365738</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45937.444306365738</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45937.444306365738</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45937.444306365738</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45937.444306365738</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45937.444306365738</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45937.444306365738</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45937.444306365738</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45937.444306365738</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45937.444306365738</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45937.444306365738</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45937.444306365738</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45937.444306365738</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45937.444306365738</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45937.444306365738</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45937.444306365738</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45937.444306365738</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45937.444306365738</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45937.444306365738</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45937.444306365738</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45937.444306365738</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45937.444306365738</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45937.444306365738</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45937.444306365738</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45937.444306365738</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45937.444306365738</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45937.444306365738</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45937.444306365738</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45937.444306365738</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45937.444306365738</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45937.444306365738</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45937.444306365738</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45937.444306365738</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45937.444306365738</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ref="G932:G995" ca="1" si="15">IFERROR(NOW()-F932,"-")</f>
        <v>45937.444306365738</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5"/>
        <v>45937.444306365738</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5"/>
        <v>45937.444306365738</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45937.444306365738</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45937.444306365738</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45937.444306365738</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45937.444306365738</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45937.444306365738</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45937.444306365738</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45937.444306365738</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45937.444306365738</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45937.444306365738</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45937.444306365738</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45937.444306365738</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45937.444306365738</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45937.444306365738</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45937.444306365738</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45937.444306365738</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45937.444306365738</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45937.444306365738</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45937.444306365738</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45937.444306365738</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45937.444306365738</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45937.444306365738</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45937.444306365738</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45937.444306365738</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45937.444306365738</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45937.444306365738</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45937.444306365738</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45937.444306365738</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45937.444306365738</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45937.444306365738</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45937.444306365738</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45937.444306365738</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45937.444306365738</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45937.444306365738</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45937.444306365738</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45937.444306365738</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45937.444306365738</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45937.444306365738</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45937.444306365738</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45937.444306365738</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45937.444306365738</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45937.444306365738</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45937.444306365738</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45937.444306365738</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45937.444306365738</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45937.444306365738</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45937.444306365738</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45937.444306365738</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45937.444306365738</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45937.444306365738</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45937.444306365738</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45937.444306365738</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45937.444306365738</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45937.444306365738</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45937.444306365738</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45937.444306365738</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45937.444306365738</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45937.444306365738</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45937.444306365738</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45937.444306365738</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45937.444306365738</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45937.444306365738</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ref="G996:G1059" ca="1" si="16">IFERROR(NOW()-F996,"-")</f>
        <v>45937.444306365738</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6"/>
        <v>45937.444306365738</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6"/>
        <v>45937.444306365738</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45937.444306365738</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45937.444306365738</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45937.444306365738</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45937.444306365738</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45937.444306365738</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45937.444306365738</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45937.444306365738</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45937.444306365738</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45937.444306365738</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45937.444306365738</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45937.444306365738</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45937.444306365738</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45937.444306365738</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45937.444306365738</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45937.444306365738</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45937.444306365738</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45937.444306365738</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45937.444306365738</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45937.444306365738</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45937.444306365738</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45937.444306365738</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45937.444306365738</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45937.444306365738</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45937.444306365738</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45937.444306365738</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45937.444306365738</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45937.444306365738</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45937.444306365738</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45937.444306365738</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45937.444306365738</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45937.444306365738</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45937.444306365738</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45937.444306365738</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45937.444306365738</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45937.444306365738</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45937.444306365738</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45937.444306365738</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45937.444306365738</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45937.444306365738</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45937.444306365738</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45937.444306365738</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45937.444306365738</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45937.444306365738</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45937.444306365738</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45937.444306365738</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45937.444306365738</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45937.444306365738</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45937.444306365738</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45937.444306365738</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45937.444306365738</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45937.444306365738</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45937.444306365738</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45937.444306365738</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45937.444306365738</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45937.444306365738</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45937.444306365738</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45937.444306365738</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45937.444306365738</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45937.444306365738</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45937.444306365738</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45937.444306365738</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ref="G1060:G1123" ca="1" si="17">IFERROR(NOW()-F1060,"-")</f>
        <v>45937.444306365738</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7"/>
        <v>45937.444306365738</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7"/>
        <v>45937.444306365738</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45937.444306365738</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45937.444306365738</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45937.444306365738</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45937.444306365738</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45937.444306365738</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45937.444306365738</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45937.444306365738</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45937.444306365738</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45937.444306365738</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45937.444306365738</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45937.444306365738</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45937.444306365738</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45937.444306365738</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45937.444306365738</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45937.444306365738</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45937.444306365738</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45937.444306365738</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45937.444306365738</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45937.444306365738</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45937.444306365738</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45937.444306365738</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45937.444306365738</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45937.444306365738</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45937.444306365738</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45937.444306365738</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45937.444306365738</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45937.444306365738</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45937.444306365738</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45937.444306365738</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45937.444306365738</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45937.444306365738</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45937.444306365738</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45937.444306365738</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45937.444306365738</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45937.444306365738</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45937.444306365738</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45937.444306365738</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45937.444306365738</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45937.444306365738</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45937.444306365738</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45937.444306365738</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45937.444306365738</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45937.444306365738</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45937.444306365738</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45937.444306365738</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45937.444306365738</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45937.444306365738</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45937.444306365738</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45937.444306365738</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45937.444306365738</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45937.444306365738</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45937.444306365738</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45937.444306365738</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45937.444306365738</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45937.444306365738</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45937.444306365738</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45937.444306365738</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45937.444306365738</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45937.444306365738</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45937.444306365738</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45937.444306365738</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ref="G1124:G1187" ca="1" si="18">IFERROR(NOW()-F1124,"-")</f>
        <v>45937.444306365738</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8"/>
        <v>45937.444306365738</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8"/>
        <v>45937.444306365738</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45937.444306365738</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45937.444306365738</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45937.444306365738</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45937.444306365738</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45937.444306365738</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45937.444306365738</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45937.444306365738</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45937.444306365738</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45937.444306365738</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45937.444306365738</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45937.444306365738</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45937.444306365738</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45937.444306365738</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45937.444306365738</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45937.444306365738</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45937.444306365738</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45937.444306365738</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45937.444306365738</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45937.444306365738</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45937.444306365738</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45937.444306365738</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45937.444306365738</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45937.444306365738</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45937.444306365738</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45937.444306365738</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45937.444306365738</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45937.444306365738</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45937.444306365738</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45937.444306365738</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45937.444306365738</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45937.444306365738</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45937.444306365738</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45937.444306365738</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45937.444306365738</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45937.444306365738</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45937.444306365738</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45937.444306365738</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45937.444306365738</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45937.444306365738</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45937.444306365738</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45937.444306365738</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45937.444306365738</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45937.444306365738</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45937.444306365738</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45937.444306365738</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45937.444306365738</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45937.444306365738</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45937.444306365738</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45937.444306365738</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45937.444306365738</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45937.444306365738</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45937.444306365738</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45937.444306365738</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45937.444306365738</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45937.444306365738</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45937.444306365738</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45937.444306365738</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45937.444306365738</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45937.444306365738</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45937.444306365738</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45937.444306365738</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ref="G1188:G1202" ca="1" si="19">IFERROR(NOW()-F1188,"-")</f>
        <v>45937.444306365738</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9"/>
        <v>45937.444306365738</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9"/>
        <v>45937.444306365738</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45937.444306365738</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45937.444306365738</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45937.444306365738</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45937.444306365738</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45937.444306365738</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45937.444306365738</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45937.444306365738</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45937.444306365738</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45937.444306365738</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45937.444306365738</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45937.444306365738</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45937.444306365738</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39059</v>
      </c>
      <c r="B2" s="109" t="str">
        <f>IFERROR(VLOOKUP(D2,DB!A:K,11,0),"")</f>
        <v>R4</v>
      </c>
      <c r="C2" s="110">
        <v>1</v>
      </c>
      <c r="D2" s="106" t="s">
        <v>35082</v>
      </c>
      <c r="E2" s="111" t="s">
        <v>38964</v>
      </c>
      <c r="F2" s="112">
        <v>45703.480717592596</v>
      </c>
      <c r="G2" s="113">
        <f ca="1">IFERROR(NOW()-F2,"")</f>
        <v>233.96358877314196</v>
      </c>
      <c r="H2" s="112">
        <v>45703.474768518521</v>
      </c>
      <c r="I2" s="109" t="str">
        <f>IFERROR(VLOOKUP(D2,DB!A:F,6,0),"")</f>
        <v>SCECO</v>
      </c>
      <c r="J2" s="109" t="str">
        <f>IFERROR(VLOOKUP(D2,DB!A:G,7,0),"")</f>
        <v>Dead</v>
      </c>
      <c r="K2" s="114" t="s">
        <v>39060</v>
      </c>
      <c r="L2" s="106" t="str">
        <f>IFERROR(VLOOKUP(D2,DB!A:I,9,0),"")</f>
        <v>Latis</v>
      </c>
    </row>
    <row r="3" spans="1:16" ht="23.25" customHeight="1">
      <c r="A3" s="109" t="s">
        <v>39061</v>
      </c>
      <c r="B3" s="109" t="str">
        <f>IFERROR(VLOOKUP(D3,DB!A:K,11,0),"")</f>
        <v>R4</v>
      </c>
      <c r="C3" s="110">
        <v>2</v>
      </c>
      <c r="D3" s="106" t="s">
        <v>25891</v>
      </c>
      <c r="E3" s="111" t="s">
        <v>38964</v>
      </c>
      <c r="F3" s="112">
        <v>45935.156944444447</v>
      </c>
      <c r="G3" s="113">
        <f ca="1">IFERROR(NOW()-F3,"")</f>
        <v>2.2873619212914491</v>
      </c>
      <c r="H3" s="112">
        <v>45935.07104166667</v>
      </c>
      <c r="I3" s="109" t="str">
        <f>IFERROR(VLOOKUP(D3,DB!A:F,6,0),"")</f>
        <v>Generator-SG</v>
      </c>
      <c r="J3" s="109" t="str">
        <f>IFERROR(VLOOKUP(D3,DB!A:G,7,0),"")</f>
        <v>Good</v>
      </c>
      <c r="K3" s="114" t="s">
        <v>39062</v>
      </c>
      <c r="L3" s="106" t="str">
        <f>IFERROR(VLOOKUP(D3,DB!A:I,9,0),"")</f>
        <v>Latis</v>
      </c>
    </row>
    <row r="4" spans="1:16" ht="15" customHeight="1">
      <c r="A4" s="139" t="s">
        <v>39063</v>
      </c>
      <c r="B4" s="139" t="str">
        <f>IFERROR(VLOOKUP(D4,DB!A:K,11,0),"")</f>
        <v>R4</v>
      </c>
      <c r="C4" s="140">
        <v>1</v>
      </c>
      <c r="D4" s="141" t="s">
        <v>36054</v>
      </c>
      <c r="E4" s="142" t="s">
        <v>38964</v>
      </c>
      <c r="F4" s="143">
        <v>45936.764467592591</v>
      </c>
      <c r="G4" s="144">
        <f ca="1">IFERROR(NOW()-F4,"")</f>
        <v>0.67983877314691199</v>
      </c>
      <c r="H4" s="143">
        <v>45936.758773148147</v>
      </c>
      <c r="I4" s="139" t="str">
        <f>IFERROR(VLOOKUP(D4,DB!A:F,6,0),"")</f>
        <v>Generator-SG</v>
      </c>
      <c r="J4" s="139" t="str">
        <f>IFERROR(VLOOKUP(D4,DB!A:G,7,0),"")</f>
        <v>Weak</v>
      </c>
      <c r="K4" s="146" t="s">
        <v>39064</v>
      </c>
      <c r="L4" s="141" t="str">
        <f>IFERROR(VLOOKUP(D4,DB!A:I,9,0),"")</f>
        <v>Latis</v>
      </c>
    </row>
    <row r="5" spans="1:16" ht="15" customHeight="1">
      <c r="A5" s="139" t="s">
        <v>39065</v>
      </c>
      <c r="B5" s="139" t="str">
        <f>IFERROR(VLOOKUP(D5,DB!A:K,11,0),"")</f>
        <v>R4</v>
      </c>
      <c r="C5" s="140">
        <v>2</v>
      </c>
      <c r="D5" s="141" t="s">
        <v>37069</v>
      </c>
      <c r="E5" s="142" t="s">
        <v>38964</v>
      </c>
      <c r="F5" s="143">
        <v>45937.180335648147</v>
      </c>
      <c r="G5" s="144">
        <f ca="1">IFERROR(NOW()-F5,"")</f>
        <v>0.26397071759129176</v>
      </c>
      <c r="H5" s="143">
        <v>45937.173946759256</v>
      </c>
      <c r="I5" s="139" t="str">
        <f>IFERROR(VLOOKUP(D5,DB!A:F,6,0),"")</f>
        <v>SCECO</v>
      </c>
      <c r="J5" s="139" t="str">
        <f>IFERROR(VLOOKUP(D5,DB!A:G,7,0),"")</f>
        <v>Vandalized</v>
      </c>
      <c r="K5" s="146" t="s">
        <v>39066</v>
      </c>
      <c r="L5" s="141" t="str">
        <f>IFERROR(VLOOKUP(D5,DB!A:I,9,0),"")</f>
        <v>Latis</v>
      </c>
    </row>
    <row r="6" spans="1:16" ht="15" customHeight="1">
      <c r="A6" s="139" t="s">
        <v>39067</v>
      </c>
      <c r="B6" s="139" t="str">
        <f>IFERROR(VLOOKUP(D6,DB!A:K,11,0),"")</f>
        <v>R4</v>
      </c>
      <c r="C6" s="140">
        <v>1</v>
      </c>
      <c r="D6" s="141" t="s">
        <v>36364</v>
      </c>
      <c r="E6" s="142" t="s">
        <v>38964</v>
      </c>
      <c r="F6" s="143">
        <v>45937.213888888888</v>
      </c>
      <c r="G6" s="144">
        <f ca="1">IFERROR(NOW()-F6,"")</f>
        <v>0.2304174768505618</v>
      </c>
      <c r="H6" s="143">
        <v>45937.208043981482</v>
      </c>
      <c r="I6" s="139" t="str">
        <f>IFERROR(VLOOKUP(D6,DB!A:F,6,0),"")</f>
        <v>SCECO</v>
      </c>
      <c r="J6" s="139" t="str">
        <f>IFERROR(VLOOKUP(D6,DB!A:G,7,0),"")</f>
        <v>In progress</v>
      </c>
      <c r="K6" s="146" t="s">
        <v>39068</v>
      </c>
      <c r="L6" s="141" t="str">
        <f>IFERROR(VLOOKUP(D6,DB!A:I,9,0),"")</f>
        <v>Latis</v>
      </c>
    </row>
    <row r="7" spans="1:16" ht="15" customHeight="1">
      <c r="A7" s="139" t="s">
        <v>39069</v>
      </c>
      <c r="B7" s="139" t="str">
        <f>IFERROR(VLOOKUP(D7,DB!A:K,11,0),"")</f>
        <v>R4</v>
      </c>
      <c r="C7" s="140">
        <v>1</v>
      </c>
      <c r="D7" s="141" t="s">
        <v>36850</v>
      </c>
      <c r="E7" s="142" t="s">
        <v>38964</v>
      </c>
      <c r="F7" s="143"/>
      <c r="G7" s="144">
        <f ca="1">IFERROR(NOW()-F7,"")</f>
        <v>45937.444306365738</v>
      </c>
      <c r="H7" s="143">
        <v>45937.242268518516</v>
      </c>
      <c r="I7" s="139" t="str">
        <f>IFERROR(VLOOKUP(D7,DB!A:F,6,0),"")</f>
        <v>SCECO</v>
      </c>
      <c r="J7" s="139" t="str">
        <f>IFERROR(VLOOKUP(D7,DB!A:G,7,0),"")</f>
        <v>Dead</v>
      </c>
      <c r="K7" s="146" t="s">
        <v>39066</v>
      </c>
      <c r="L7" s="141" t="str">
        <f>IFERROR(VLOOKUP(D7,DB!A:I,9,0),"")</f>
        <v>Latis</v>
      </c>
    </row>
    <row r="8" spans="1:16" ht="15" customHeight="1">
      <c r="A8" s="139" t="s">
        <v>39070</v>
      </c>
      <c r="B8" s="139" t="str">
        <f>IFERROR(VLOOKUP(D8,DB!A:K,11,0),"")</f>
        <v>R4</v>
      </c>
      <c r="C8" s="140">
        <v>1</v>
      </c>
      <c r="D8" s="141" t="s">
        <v>36759</v>
      </c>
      <c r="E8" s="142" t="s">
        <v>39047</v>
      </c>
      <c r="F8" s="143">
        <v>45937.32916666667</v>
      </c>
      <c r="G8" s="144">
        <f ca="1">IFERROR(NOW()-F8,"")</f>
        <v>0.11513969906809507</v>
      </c>
      <c r="H8" s="143">
        <v>45937.323738425926</v>
      </c>
      <c r="I8" s="139" t="str">
        <f>IFERROR(VLOOKUP(D8,DB!A:F,6,0),"")</f>
        <v>SCECO</v>
      </c>
      <c r="J8" s="139" t="str">
        <f>IFERROR(VLOOKUP(D8,DB!A:G,7,0),"")</f>
        <v>In progress</v>
      </c>
      <c r="K8" s="146" t="s">
        <v>39066</v>
      </c>
      <c r="L8" s="141" t="str">
        <f>IFERROR(VLOOKUP(D8,DB!A:I,9,0),"")</f>
        <v>Latis</v>
      </c>
    </row>
    <row r="9" spans="1:16" ht="15" customHeight="1">
      <c r="A9" s="139"/>
      <c r="B9" s="139" t="str">
        <f>IFERROR(VLOOKUP(D9,DB!A:K,11,0),"")</f>
        <v/>
      </c>
      <c r="C9" s="140"/>
      <c r="D9" s="141"/>
      <c r="E9" s="142"/>
      <c r="F9" s="143"/>
      <c r="G9" s="144">
        <f ca="1">IFERROR(NOW()-F9,"")</f>
        <v>45937.444306365738</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45937.444306365738</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45937.444306365738</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45937.444306365738</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45937.444306365738</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45937.444306365738</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45937.444306365738</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45937.444306365738</v>
      </c>
      <c r="H16" s="143"/>
      <c r="I16" s="139" t="str">
        <f>IFERROR(VLOOKUP(D16,DB!A:F,6,0),"")</f>
        <v/>
      </c>
      <c r="J16" s="139" t="str">
        <f>IFERROR(VLOOKUP(D16,DB!A:G,7,0),"")</f>
        <v/>
      </c>
      <c r="K16" s="146"/>
      <c r="L16" s="141" t="str">
        <f>IFERROR(VLOOKUP(D16,DB!A:I,9,0),"")</f>
        <v/>
      </c>
    </row>
    <row r="17" spans="1:12" ht="15" customHeight="1">
      <c r="A17" s="139"/>
      <c r="B17" s="139" t="str">
        <f>IFERROR(VLOOKUP(D17,DB!A:K,11,0),"")</f>
        <v>R4</v>
      </c>
      <c r="C17" s="140"/>
      <c r="D17" s="141" t="s">
        <v>7063</v>
      </c>
      <c r="E17" s="142"/>
      <c r="F17" s="143"/>
      <c r="G17" s="144">
        <f ca="1">IFERROR(NOW()-F17,"")</f>
        <v>45937.444306365738</v>
      </c>
      <c r="H17" s="143"/>
      <c r="I17" s="139" t="str">
        <f>IFERROR(VLOOKUP(D17,DB!A:F,6,0),"")</f>
        <v>SCECO</v>
      </c>
      <c r="J17" s="139" t="str">
        <f>IFERROR(VLOOKUP(D17,DB!A:G,7,0),"")</f>
        <v>Vandalized</v>
      </c>
      <c r="K17" s="146"/>
      <c r="L17" s="141" t="str">
        <f>IFERROR(VLOOKUP(D17,DB!A:I,9,0),"")</f>
        <v>Zain</v>
      </c>
    </row>
    <row r="18" spans="1:12" ht="15" customHeight="1">
      <c r="A18" s="139"/>
      <c r="B18" s="139" t="str">
        <f>IFERROR(VLOOKUP(D18,DB!A:K,11,0),"")</f>
        <v/>
      </c>
      <c r="C18" s="140"/>
      <c r="D18" s="141"/>
      <c r="E18" s="142"/>
      <c r="F18" s="143"/>
      <c r="G18" s="144">
        <f ca="1">IFERROR(NOW()-F18,"")</f>
        <v>45937.444306365738</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45937.444306365738</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45937.444306365738</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45937.444306365738</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45937.444306365738</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45937.444306365738</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45937.444306365738</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45937.444306365738</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45937.444306365738</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45937.444306365738</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45937.444306365738</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45937.444306365738</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45937.444306365738</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45937.444306365738</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45937.444306365738</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45937.444306365738</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45937.444306365738</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45937.444306365738</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45937.444306365738</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45937.444306365738</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45937.444306365738</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45937.444306365738</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45937.444306365738</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45937.444306365738</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45937.444306365738</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45937.444306365738</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45937.444306365738</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45937.444306365738</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45937.444306365738</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45937.444306365738</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45937.444306365738</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45937.444306365738</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45937.444306365738</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45937.444306365738</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45937.444306365738</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45937.444306365738</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45937.444306365738</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45937.444306365738</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45937.444306365738</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45937.444306365738</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45937.444306365738</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45937.444306365738</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45937.444306365738</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45937.444306365738</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45937.444306365738</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45937.444306365738</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45937.444306365738</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45937.444306365738</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45937.444306365738</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45937.444306365738</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45937.444306365738</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45937.444306365738</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45937.444306365738</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45937.444306365738</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45937.444306365738</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45937.444306365738</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45937.444306365738</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45937.444306365738</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45937.444306365738</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45937.444306365738</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45937.444306365738</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45937.444306365738</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45937.444306365738</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45937.444306365738</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45937.444306365738</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45937.444306365738</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45937.444306365738</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45937.444306365738</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45937.444306365738</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45937.444306365738</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45937.444306365738</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45937.444306365738</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45937.444306365738</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45937.444306365738</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45937.444306365738</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45937.444306365738</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45937.444306365738</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45937.444306365738</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45937.444306365738</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45937.444306365738</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45937.444306365738</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45937.444306365738</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45937.444306365738</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45937.444306365738</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45937.444306365738</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45937.444306365738</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45937.444306365738</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45937.444306365738</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45937.444306365738</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45937.444306365738</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45937.444306365738</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45937.444306365738</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45937.444306365738</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45937.444306365738</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45937.444306365738</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45937.444306365738</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45937.444306365738</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45937.444306365738</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45937.444306365738</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45937.444306365738</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45937.444306365738</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45937.444306365738</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45937.444306365738</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45937.444306365738</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45937.444306365738</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45937.444306365738</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45937.444306365738</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45937.444306365738</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45937.444306365738</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45937.444306365738</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45937.444306365738</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45937.444306365738</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45937.444306365738</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45937.444306365738</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45937.444306365738</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45937.444306365738</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45937.444306365738</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45937.444306365738</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45937.444306365738</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45937.444306365738</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45937.444306365738</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45937.444306365738</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45937.444306365738</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45937.444306365738</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45937.444306365738</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45937.444306365738</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45937.444306365738</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45937.444306365738</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45937.444306365738</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45937.444306365738</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45937.444306365738</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45937.444306365738</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45937.444306365738</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45937.444306365738</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45937.444306365738</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45937.444306365738</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45937.444306365738</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45937.444306365738</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45937.444306365738</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45937.444306365738</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45937.444306365738</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45937.444306365738</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45937.444306365738</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45937.444306365738</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45937.444306365738</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45937.444306365738</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45937.444306365738</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45937.444306365738</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45937.444306365738</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45937.444306365738</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45937.444306365738</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45937.444306365738</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45937.444306365738</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45937.444306365738</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45937.444306365738</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45937.444306365738</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45937.444306365738</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45937.444306365738</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45937.444306365738</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45937.444306365738</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45937.444306365738</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45937.444306365738</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45937.444306365738</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45937.444306365738</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45937.444306365738</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45937.444306365738</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45937.444306365738</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45937.444306365738</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45937.444306365738</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45937.444306365738</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45937.444306365738</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45937.444306365738</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45937.444306365738</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45937.444306365738</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45937.444306365738</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45937.444306365738</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45937.444306365738</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45937.444306365738</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45937.444306365738</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45937.444306365738</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45937.444306365738</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45937.444306365738</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45937.444306365738</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45937.444306365738</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45937.444306365738</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45937.444306365738</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45937.444306365738</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45937.444306365738</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45937.444306365738</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45937.444306365738</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45937.444306365738</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45937.444306365738</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45937.444306365738</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45937.444306365738</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45937.444306365738</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45937.444306365738</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45937.444306365738</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45937.444306365738</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45937.444306365738</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45937.444306365738</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45937.444306365738</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45937.444306365738</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45937.444306365738</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45937.444306365738</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45937.444306365738</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45937.444306365738</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45937.444306365738</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45937.444306365738</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45937.444306365738</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45937.444306365738</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45937.444306365738</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45937.444306365738</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45937.444306365738</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45937.444306365738</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45937.444306365738</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45937.444306365738</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45937.444306365738</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45937.444306365738</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45937.444306365738</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45937.444306365738</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45937.444306365738</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45937.444306365738</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45937.444306365738</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45937.444306365738</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45937.444306365738</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45937.444306365738</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45937.444306365738</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45937.444306365738</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45937.444306365738</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45937.444306365738</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45937.444306365738</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45937.444306365738</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45937.444306365738</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45937.444306365738</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45937.444306365738</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45937.444306365738</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45937.444306365738</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45937.444306365738</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45937.444306365738</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45937.444306365738</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45937.444306365738</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45937.444306365738</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45937.444306365738</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45937.444306365738</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45937.444306365738</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45937.444306365738</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45937.444306365738</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45937.444306365738</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45937.444306365738</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45937.444306365738</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45937.444306365738</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45937.444306365738</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45937.444306365738</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45937.444306365738</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45937.444306365738</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45937.444306365738</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45937.444306365738</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45937.444306365738</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45937.444306365738</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45937.444306365738</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45937.444306365738</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45937.444306365738</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45937.444306365738</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45937.444306365738</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45937.444306365738</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45937.444306365738</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45937.444306365738</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45937.444306365738</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45937.444306365738</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45937.444306365738</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45937.444306365738</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45937.444306365738</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45937.444306365738</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45937.444306365738</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45937.444306365738</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45937.444306365738</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45937.444306365738</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45937.444306365738</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45937.444306365738</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45937.444306365738</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45937.444306365738</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45937.444306365738</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45937.444306365738</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45937.444306365738</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45937.444306365738</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45937.444306365738</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45937.444306365738</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45937.444306365738</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45937.444306365738</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45937.444306365738</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45937.444306365738</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45937.444306365738</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45937.444306365738</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45937.444306365738</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45937.444306365738</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45937.444306365738</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45937.444306365738</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45937.444306365738</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45937.444306365738</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45937.444306365738</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45937.444306365738</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45937.444306365738</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45937.444306365738</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45937.444306365738</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45937.444306365738</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45937.444306365738</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45937.444306365738</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45937.444306365738</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45937.444306365738</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45937.444306365738</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45937.444306365738</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45937.444306365738</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45937.444306365738</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45937.444306365738</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45937.444306365738</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45937.444306365738</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45937.444306365738</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45937.444306365738</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45937.444306365738</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45937.444306365738</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45937.444306365738</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45937.444306365738</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45937.444306365738</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45937.444306365738</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45937.444306365738</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45937.444306365738</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45937.444306365738</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45937.444306365738</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45937.444306365738</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45937.444306365738</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45937.444306365738</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45937.444306365738</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45937.444306365738</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45937.444306365738</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45937.444306365738</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45937.444306365738</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45937.444306365738</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45937.444306365738</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45937.444306365738</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45937.444306365738</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45937.444306365738</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45937.444306365738</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45937.444306365738</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45937.444306365738</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45937.444306365738</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45937.444306365738</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45937.444306365738</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45937.444306365738</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45937.444306365738</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45937.444306365738</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45937.444306365738</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45937.444306365738</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45937.444306365738</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45937.444306365738</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45937.444306365738</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45937.444306365738</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45937.444306365738</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45937.444306365738</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45937.444306365738</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45937.444306365738</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45937.444306365738</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45937.444306365738</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45937.444306365738</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45937.444306365738</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45937.444306365738</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45937.444306365738</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45937.444306365738</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45937.444306365738</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45937.444306365738</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45937.444306365738</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45937.444306365738</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45937.444306365738</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45937.444306365738</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45937.444306365738</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45937.444306365738</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45937.444306365738</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45937.444306365738</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45937.444306365738</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45937.444306365738</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45937.444306365738</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45937.444306365738</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45937.444306365738</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45937.444306365738</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45937.444306365738</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45937.444306365738</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45937.444306365738</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45937.444306365738</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45937.444306365738</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45937.444306365738</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45937.444306365738</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45937.444306365738</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45937.444306365738</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45937.444306365738</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45937.444306365738</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45937.444306365738</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45937.444306365738</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45937.444306365738</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45937.444306365738</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45937.444306365738</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45937.444306365738</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45937.444306365738</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45937.444306365738</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45937.444306365738</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45937.444306365738</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45937.444306365738</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45937.444306365738</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45937.444306365738</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45937.444306365738</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45937.444306365738</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45937.444306365738</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45937.444306365738</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45937.444306365738</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45937.444306365738</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45937.444306365738</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45937.444306365738</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45937.444306365738</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45937.444306365738</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45937.444306365738</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45937.444306365738</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45937.444306365738</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45937.444306365738</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45937.444306365738</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45937.444306365738</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45937.444306365738</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45937.444306365738</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45937.444306365738</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45937.444306365738</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45937.444306365738</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45937.444306365738</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45937.444306365738</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45937.444306365738</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45937.444306365738</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45937.444306365738</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45937.444306365738</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45937.444306365738</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45937.444306365738</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45937.444306365738</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45937.444306365738</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45937.444306365738</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45937.444306365738</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45937.444306365738</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45937.444306365738</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45937.444306365738</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45937.444306365738</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45937.444306365738</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45937.444306365738</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45937.444306365738</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45937.444306365738</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45937.444306365738</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45937.444306365738</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45937.444306365738</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45937.444306365738</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45937.444306365738</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45937.444306365738</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45937.444306365738</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45937.444306365738</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45937.444306365738</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45937.444306365738</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45937.444306365738</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45937.444306365738</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45937.444306365738</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45937.444306365738</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45937.444306365738</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45937.444306365738</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45937.444306365738</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45937.444306365738</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39071</v>
      </c>
      <c r="B2" s="37" t="str">
        <f>IFERROR(VLOOKUP(D2,DB!A:K,11,0),"")</f>
        <v>R5</v>
      </c>
      <c r="C2" s="37">
        <v>3</v>
      </c>
      <c r="D2" s="37" t="s">
        <v>36000</v>
      </c>
      <c r="E2" s="37" t="s">
        <v>38964</v>
      </c>
      <c r="F2" s="38">
        <v>45891.832060185188</v>
      </c>
      <c r="G2" s="39">
        <f t="shared" ref="G2" ca="1" si="0">IFERROR(NOW()-F2,"-")</f>
        <v>45.612246180549846</v>
      </c>
      <c r="H2" s="38">
        <v>45891.790393518517</v>
      </c>
      <c r="I2" s="37" t="str">
        <f>IFERROR(VLOOKUP(D2,DB!A:F,6,0),"")</f>
        <v>Generator-SG</v>
      </c>
      <c r="J2" s="37" t="str">
        <f>IFERROR(VLOOKUP(D2,DB!A:G,7,0),"")</f>
        <v>Vandalized</v>
      </c>
      <c r="K2" s="37" t="s">
        <v>39072</v>
      </c>
      <c r="L2" s="37" t="str">
        <f>IFERROR(VLOOKUP(D2,DB!A:I,9,0),"")</f>
        <v>Latis</v>
      </c>
      <c r="M2" s="135"/>
    </row>
    <row r="3" spans="1:13" ht="30.75">
      <c r="A3" s="37" t="s">
        <v>39073</v>
      </c>
      <c r="B3" s="37" t="str">
        <f>IFERROR(VLOOKUP(D3,DB!A:K,11,0),"")</f>
        <v>R5</v>
      </c>
      <c r="C3" s="37">
        <v>1</v>
      </c>
      <c r="D3" s="37" t="s">
        <v>31295</v>
      </c>
      <c r="E3" s="37" t="s">
        <v>39047</v>
      </c>
      <c r="F3" s="38">
        <v>45926.188877314817</v>
      </c>
      <c r="G3" s="39">
        <f ca="1">IFERROR(NOW()-F3,"-")</f>
        <v>11.255429050921521</v>
      </c>
      <c r="H3" s="38">
        <v>45926.158159722225</v>
      </c>
      <c r="I3" s="37" t="str">
        <f>IFERROR(VLOOKUP(D3,DB!A:F,6,0),"")</f>
        <v>SCECO</v>
      </c>
      <c r="J3" s="37" t="str">
        <f>IFERROR(VLOOKUP(D3,DB!A:G,7,0),"")</f>
        <v>Good</v>
      </c>
      <c r="K3" s="37" t="s">
        <v>39074</v>
      </c>
      <c r="L3" s="37" t="str">
        <f>IFERROR(VLOOKUP(D3,DB!A:I,9,0),"")</f>
        <v>Latis</v>
      </c>
      <c r="M3" s="135"/>
    </row>
    <row r="4" spans="1:13" ht="15">
      <c r="A4" s="37" t="s">
        <v>39075</v>
      </c>
      <c r="B4" s="37" t="str">
        <f>IFERROR(VLOOKUP(D4,DB!A:K,11,0),"")</f>
        <v>R5</v>
      </c>
      <c r="C4" s="37">
        <v>2</v>
      </c>
      <c r="D4" s="37" t="s">
        <v>37362</v>
      </c>
      <c r="E4" s="37" t="s">
        <v>39047</v>
      </c>
      <c r="F4" s="38">
        <v>45937.405081018522</v>
      </c>
      <c r="G4" s="39">
        <f ca="1">IFERROR(NOW()-F4,"-")</f>
        <v>3.9225347216415685E-2</v>
      </c>
      <c r="H4" s="38">
        <v>45937.391967592594</v>
      </c>
      <c r="I4" s="37" t="str">
        <f>IFERROR(VLOOKUP(D4,DB!A:F,6,0),"")</f>
        <v>Generator-SG</v>
      </c>
      <c r="J4" s="37" t="str">
        <f>IFERROR(VLOOKUP(D4,DB!A:G,7,0),"")</f>
        <v>Vandalized</v>
      </c>
      <c r="K4" s="37" t="s">
        <v>39076</v>
      </c>
      <c r="L4" s="37" t="str">
        <f>IFERROR(VLOOKUP(D4,DB!A:I,9,0),"")</f>
        <v>Latis</v>
      </c>
      <c r="M4" s="135"/>
    </row>
    <row r="5" spans="1:13" ht="15">
      <c r="A5" s="37" t="s">
        <v>39077</v>
      </c>
      <c r="B5" s="37" t="str">
        <f>IFERROR(VLOOKUP(D5,DB!A:K,11,0),"")</f>
        <v>R5</v>
      </c>
      <c r="C5" s="37">
        <v>3</v>
      </c>
      <c r="D5" s="37" t="s">
        <v>38266</v>
      </c>
      <c r="E5" s="37" t="s">
        <v>38964</v>
      </c>
      <c r="F5" s="38">
        <v>45937.424930555557</v>
      </c>
      <c r="G5" s="39">
        <f ca="1">IFERROR(NOW()-F5,"-")</f>
        <v>1.9375810181372799E-2</v>
      </c>
      <c r="H5" s="38">
        <v>45937.414733796293</v>
      </c>
      <c r="I5" s="37" t="str">
        <f>IFERROR(VLOOKUP(D5,DB!A:F,6,0),"")</f>
        <v>SCECO</v>
      </c>
      <c r="J5" s="37" t="str">
        <f>IFERROR(VLOOKUP(D5,DB!A:G,7,0),"")</f>
        <v>Haj Removal</v>
      </c>
      <c r="K5" s="37" t="s">
        <v>39078</v>
      </c>
      <c r="L5" s="37" t="str">
        <f>IFERROR(VLOOKUP(D5,DB!A:I,9,0),"")</f>
        <v>Latis</v>
      </c>
      <c r="M5" s="135"/>
    </row>
    <row r="6" spans="1:13" ht="15">
      <c r="A6" s="37"/>
      <c r="B6" s="37" t="str">
        <f>IFERROR(VLOOKUP(D6,DB!A:K,11,0),"")</f>
        <v/>
      </c>
      <c r="C6" s="37"/>
      <c r="D6"/>
      <c r="E6" s="37"/>
      <c r="F6" s="38"/>
      <c r="G6" s="39">
        <f ca="1">IFERROR(NOW()-F6,"-")</f>
        <v>45937.444306365738</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45937.444306365738</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45937.444306365738</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45937.444306365738</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45937.444306365738</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45937.444306365738</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45937.444306365738</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45937.444306365738</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45937.444306365738</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45937.444306365738</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45937.444306365738</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45937.444306365738</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45937.444306365738</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45937.444306365738</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45937.444306365738</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45937.444306365738</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45937.444306365738</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45937.444306365738</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45937.444306365738</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45937.444306365738</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45937.444306365738</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45937.444306365738</v>
      </c>
      <c r="H27" s="38"/>
      <c r="I27" s="37" t="str">
        <f>IFERROR(VLOOKUP(D27,DB!A:F,6,0),"")</f>
        <v/>
      </c>
      <c r="J27" s="37" t="str">
        <f>IFERROR(VLOOKUP(D27,DB!A:G,7,0),"")</f>
        <v/>
      </c>
      <c r="K27" s="37"/>
      <c r="L27" s="37" t="str">
        <f>IFERROR(VLOOKUP(D27,DB!A:I,9,0),"")</f>
        <v/>
      </c>
      <c r="M27" s="135"/>
    </row>
    <row r="28" spans="1:13" ht="15">
      <c r="A28" s="91"/>
      <c r="B28" s="91" t="str">
        <f>IFERROR(VLOOKUP(D28,DB!A:K,11,0),"")</f>
        <v/>
      </c>
      <c r="C28" s="91"/>
      <c r="D28" s="91"/>
      <c r="E28" s="91"/>
      <c r="F28" s="133"/>
      <c r="G28" s="134">
        <f ca="1">IFERROR(NOW()-F28,"-")</f>
        <v>45937.444306365738</v>
      </c>
      <c r="H28" s="133"/>
      <c r="I28" s="91" t="str">
        <f>IFERROR(VLOOKUP(D28,DB!A:F,6,0),"")</f>
        <v/>
      </c>
      <c r="J28" s="91" t="str">
        <f>IFERROR(VLOOKUP(D28,DB!A:G,7,0),"")</f>
        <v/>
      </c>
      <c r="K28" s="91"/>
      <c r="L28" s="91" t="str">
        <f>IFERROR(VLOOKUP(D28,DB!A:I,9,0),"")</f>
        <v/>
      </c>
      <c r="M28" s="135"/>
    </row>
    <row r="29" spans="1:13" ht="15">
      <c r="A29" s="91"/>
      <c r="B29" s="91" t="str">
        <f>IFERROR(VLOOKUP(D29,DB!A:K,11,0),"")</f>
        <v/>
      </c>
      <c r="C29" s="91"/>
      <c r="D29" s="91"/>
      <c r="E29" s="91"/>
      <c r="F29" s="133"/>
      <c r="G29" s="134">
        <f ca="1">IFERROR(NOW()-F29,"-")</f>
        <v>45937.444306365738</v>
      </c>
      <c r="H29" s="133"/>
      <c r="I29" s="91" t="str">
        <f>IFERROR(VLOOKUP(D29,DB!A:F,6,0),"")</f>
        <v/>
      </c>
      <c r="J29" s="91" t="str">
        <f>IFERROR(VLOOKUP(D29,DB!A:G,7,0),"")</f>
        <v/>
      </c>
      <c r="K29" s="91"/>
      <c r="L29" s="91" t="str">
        <f>IFERROR(VLOOKUP(D29,DB!A:I,9,0),"")</f>
        <v/>
      </c>
    </row>
    <row r="30" spans="1:13" ht="15">
      <c r="A30" s="37"/>
      <c r="B30" s="37" t="str">
        <f>IFERROR(VLOOKUP(D30,DB!A:K,11,0),"")</f>
        <v/>
      </c>
      <c r="C30" s="37"/>
      <c r="D30" s="37"/>
      <c r="E30" s="37"/>
      <c r="F30" s="38"/>
      <c r="G30" s="39">
        <f ca="1">IFERROR(NOW()-F30,"-")</f>
        <v>45937.444306365738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45937.444306365738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45937.444306365738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45937.444306365738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45937.444306365738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45937.444306365738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45937.444306365738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45937.444306365738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45937.444306365738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45937.444306365738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45937.444306365738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45937.444306365738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45937.444306365738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45937.444306365738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45937.444306365738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45937.444306365738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45937.444306365738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45937.444306365738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45937.444306365738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45937.444306365738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45937.444306365738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45937.444306365738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45937.444306365738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45937.444306365738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45937.444306365738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45937.444306365738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45937.444306365738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45937.444306365738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45937.444306365738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45937.444306365738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45937.444306365738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45937.444306365738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45937.444306365738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45937.444306365738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45937.444306365738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45937.444306365738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45937.444306365738</v>
      </c>
      <c r="H66" s="38"/>
      <c r="I66" s="37" t="str">
        <f>IFERROR(VLOOKUP(D66,DB!A:F,6,0),"")</f>
        <v/>
      </c>
      <c r="J66" s="37" t="str">
        <f>IFERROR(VLOOKUP(D66,DB!A:G,7,0),"")</f>
        <v/>
      </c>
      <c r="K66" s="37"/>
      <c r="L66" s="37" t="str">
        <f>IFERROR(VLOOKUP(D66,DB!A:I,9,0),"")</f>
        <v/>
      </c>
    </row>
    <row r="67" spans="1:12" ht="15">
      <c r="A67" s="91"/>
      <c r="B67" s="91" t="str">
        <f>IFERROR(VLOOKUP(D67,DB!A:K,11,0),"")</f>
        <v/>
      </c>
      <c r="C67" s="91"/>
      <c r="D67" s="91"/>
      <c r="E67" s="91"/>
      <c r="F67" s="133"/>
      <c r="G67" s="134">
        <f ca="1">IFERROR(NOW()-F67,"-")</f>
        <v>45937.444306365738</v>
      </c>
      <c r="H67" s="133"/>
      <c r="I67" s="91" t="str">
        <f>IFERROR(VLOOKUP(D67,DB!A:F,6,0),"")</f>
        <v/>
      </c>
      <c r="J67" s="91" t="str">
        <f>IFERROR(VLOOKUP(D67,DB!A:G,7,0),"")</f>
        <v/>
      </c>
      <c r="K67" s="91"/>
      <c r="L67" s="91" t="str">
        <f>IFERROR(VLOOKUP(D67,DB!A:I,9,0),"")</f>
        <v/>
      </c>
    </row>
    <row r="68" spans="1:12" ht="15">
      <c r="A68" s="37"/>
      <c r="B68" s="37" t="str">
        <f>IFERROR(VLOOKUP(D68,DB!A:K,11,0),"")</f>
        <v/>
      </c>
      <c r="C68" s="37"/>
      <c r="D68" s="37"/>
      <c r="E68" s="37"/>
      <c r="F68" s="38"/>
      <c r="G68" s="39">
        <f ca="1">IFERROR(NOW()-F68,"-")</f>
        <v>45937.444306365738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45937.444306365738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45937.444306365738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45937.444306365738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45937.444306365738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45937.444306365738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45937.444306365738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45937.444306365738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45937.444306365738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45937.444306365738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45937.444306365738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45937.444306365738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45937.444306365738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45937.444306365738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45937.444306365738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45937.444306365738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45937.444306365738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45937.444306365738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45937.444306365738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45937.444306365738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45937.444306365738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45937.444306365738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45937.444306365738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45937.444306365738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45937.444306365738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45937.444306365738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45937.444306365738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45937.444306365738</v>
      </c>
      <c r="H95" s="38"/>
      <c r="I95" s="37" t="str">
        <f>IFERROR(VLOOKUP(D95,DB!A:F,6,0),"")</f>
        <v/>
      </c>
      <c r="J95" s="37" t="str">
        <f>IFERROR(VLOOKUP(D95,DB!A:G,7,0),"")</f>
        <v/>
      </c>
      <c r="K95" s="37"/>
      <c r="L95" s="37" t="str">
        <f>IFERROR(VLOOKUP(D95,DB!A:I,9,0),"")</f>
        <v/>
      </c>
    </row>
    <row r="96" spans="1:12" ht="15">
      <c r="A96" s="91"/>
      <c r="B96" s="91" t="str">
        <f>IFERROR(VLOOKUP(D96,DB!A:K,11,0),"")</f>
        <v/>
      </c>
      <c r="C96" s="91"/>
      <c r="D96" s="91"/>
      <c r="E96" s="91"/>
      <c r="F96" s="133"/>
      <c r="G96" s="134">
        <f ca="1">IFERROR(NOW()-F96,"-")</f>
        <v>45937.444306365738</v>
      </c>
      <c r="H96" s="133"/>
      <c r="I96" s="91" t="str">
        <f>IFERROR(VLOOKUP(D96,DB!A:F,6,0),"")</f>
        <v/>
      </c>
      <c r="J96" s="91" t="str">
        <f>IFERROR(VLOOKUP(D96,DB!A:G,7,0),"")</f>
        <v/>
      </c>
      <c r="K96" s="91"/>
      <c r="L96" s="91" t="str">
        <f>IFERROR(VLOOKUP(D96,DB!A:I,9,0),"")</f>
        <v/>
      </c>
    </row>
    <row r="97" spans="1:12" ht="15">
      <c r="A97" s="37"/>
      <c r="B97" s="37" t="str">
        <f>IFERROR(VLOOKUP(D97,DB!A:K,11,0),"")</f>
        <v/>
      </c>
      <c r="C97" s="37"/>
      <c r="D97" s="37"/>
      <c r="E97" s="37"/>
      <c r="F97" s="38"/>
      <c r="G97" s="39">
        <f ca="1">IFERROR(NOW()-F97,"-")</f>
        <v>45937.444306365738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45937.444306365738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45937.444306365738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45937.444306365738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45937.444306365738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45937.444306365738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45937.444306365738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45937.444306365738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45937.444306365738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45937.444306365738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45937.444306365738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45937.444306365738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45937.444306365738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45937.444306365738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45937.444306365738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45937.444306365738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45937.444306365738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45937.444306365738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45937.444306365738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45937.444306365738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45937.444306365738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45937.444306365738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45937.444306365738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45937.444306365738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45937.444306365738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45937.444306365738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45937.444306365738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45937.444306365738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45937.444306365738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45937.444306365738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45937.444306365738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45937.444306365738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45937.444306365738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45937.444306365738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45937.444306365738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45937.444306365738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45937.444306365738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45937.444306365738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45937.444306365738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45937.444306365738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45937.444306365738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45937.444306365738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45937.444306365738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45937.444306365738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45937.444306365738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45937.444306365738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45937.444306365738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45937.444306365738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45937.444306365738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45937.444306365738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45937.444306365738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45937.444306365738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45937.444306365738</v>
      </c>
      <c r="H149" s="38"/>
      <c r="I149" s="37" t="str">
        <f>IFERROR(VLOOKUP(D149,DB!A:F,6,0),"")</f>
        <v/>
      </c>
      <c r="J149" s="37" t="str">
        <f>IFERROR(VLOOKUP(D149,DB!A:G,7,0),"")</f>
        <v/>
      </c>
      <c r="K149" s="37"/>
      <c r="L149" s="37" t="str">
        <f>IFERROR(VLOOKUP(D149,DB!A:I,9,0),"")</f>
        <v/>
      </c>
    </row>
    <row r="150" spans="1:12" ht="15">
      <c r="A150" s="91"/>
      <c r="B150" s="91" t="str">
        <f>IFERROR(VLOOKUP(D150,DB!A:K,11,0),"")</f>
        <v/>
      </c>
      <c r="C150" s="91"/>
      <c r="D150" s="91"/>
      <c r="E150" s="91"/>
      <c r="F150" s="133"/>
      <c r="G150" s="134">
        <f ca="1">IFERROR(NOW()-F150,"-")</f>
        <v>45937.444306365738</v>
      </c>
      <c r="H150" s="133"/>
      <c r="I150" s="91" t="str">
        <f>IFERROR(VLOOKUP(D150,DB!A:F,6,0),"")</f>
        <v/>
      </c>
      <c r="J150" s="91" t="str">
        <f>IFERROR(VLOOKUP(D150,DB!A:G,7,0),"")</f>
        <v/>
      </c>
      <c r="K150" s="91"/>
      <c r="L150" s="91"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69" ht="15"/>
    <row r="1377" ht="15"/>
    <row r="1379" ht="15"/>
    <row r="1380"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39079</v>
      </c>
      <c r="B2" s="119" t="s">
        <v>5398</v>
      </c>
      <c r="C2" s="136">
        <v>1</v>
      </c>
      <c r="D2" s="119" t="s">
        <v>34463</v>
      </c>
      <c r="E2" s="136" t="s">
        <v>39080</v>
      </c>
      <c r="F2" s="137">
        <v>45926.772847222222</v>
      </c>
      <c r="G2" s="88">
        <f ca="1">IFERROR(NOW()-F2,"-")</f>
        <v>10.671459143515676</v>
      </c>
      <c r="H2" s="138">
        <v>45927.449074074102</v>
      </c>
      <c r="I2" s="119" t="str">
        <f>IFERROR(VLOOKUP(D2,DB!A:F,6,0),"")</f>
        <v>SCECO</v>
      </c>
      <c r="J2" s="119" t="str">
        <f>IFERROR(VLOOKUP(D2,DB!A:G,7,0),"")</f>
        <v>Weak</v>
      </c>
      <c r="K2" s="136" t="s">
        <v>39081</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45937.444306365738</v>
      </c>
      <c r="H3" s="138">
        <v>45927.987534722219</v>
      </c>
      <c r="I3" s="119" t="str">
        <f>IFERROR(VLOOKUP(D3,DB!A:F,6,0),"")</f>
        <v>SCECO</v>
      </c>
      <c r="J3" s="119" t="str">
        <f>IFERROR(VLOOKUP(D3,DB!A:G,7,0),"")</f>
        <v>Vandalized</v>
      </c>
      <c r="K3" s="136" t="s">
        <v>39082</v>
      </c>
      <c r="L3" s="125" t="str">
        <f>IFERROR(VLOOKUP(D3,DB!A:I,9,0),"")</f>
        <v>Latis</v>
      </c>
    </row>
    <row r="4" spans="1:16383" ht="31.5" customHeight="1">
      <c r="A4" s="136" t="s">
        <v>39083</v>
      </c>
      <c r="B4" s="119" t="s">
        <v>5398</v>
      </c>
      <c r="C4" s="136">
        <v>1</v>
      </c>
      <c r="D4" s="119" t="s">
        <v>32861</v>
      </c>
      <c r="E4" s="136" t="s">
        <v>39080</v>
      </c>
      <c r="F4" s="137">
        <v>45933.880972222221</v>
      </c>
      <c r="G4" s="88">
        <f ca="1">IFERROR(NOW()-F4,"-")</f>
        <v>3.5633341435168404</v>
      </c>
      <c r="H4" s="138">
        <v>45929.455266203702</v>
      </c>
      <c r="I4" s="119" t="str">
        <f>IFERROR(VLOOKUP(D4,DB!A:F,6,0),"")</f>
        <v>SCECO</v>
      </c>
      <c r="J4" s="119" t="str">
        <f>IFERROR(VLOOKUP(D4,DB!A:G,7,0),"")</f>
        <v>In progress</v>
      </c>
      <c r="K4" s="136" t="s">
        <v>39081</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39084</v>
      </c>
      <c r="B5" s="119" t="s">
        <v>5398</v>
      </c>
      <c r="C5" s="136">
        <v>1</v>
      </c>
      <c r="D5" s="119" t="s">
        <v>33408</v>
      </c>
      <c r="E5" s="136" t="s">
        <v>38964</v>
      </c>
      <c r="F5" s="137">
        <v>45934.942245370374</v>
      </c>
      <c r="G5" s="88">
        <f ca="1">IFERROR(NOW()-F5,"-")</f>
        <v>2.5020609953644453</v>
      </c>
      <c r="H5" s="138">
        <v>45934.470231481479</v>
      </c>
      <c r="I5" s="119" t="str">
        <f>IFERROR(VLOOKUP(D5,DB!A:F,6,0),"")</f>
        <v>SCECO</v>
      </c>
      <c r="J5" s="119" t="str">
        <f>IFERROR(VLOOKUP(D5,DB!A:G,7,0),"")</f>
        <v>Dead</v>
      </c>
      <c r="K5" s="136" t="s">
        <v>39081</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39085</v>
      </c>
      <c r="B6" s="119" t="str">
        <f>IFERROR(VLOOKUP(D6,DB!A:K,11,0),"")</f>
        <v>R6</v>
      </c>
      <c r="C6" s="121">
        <v>1</v>
      </c>
      <c r="D6" s="119" t="s">
        <v>33009</v>
      </c>
      <c r="E6" s="122" t="s">
        <v>38964</v>
      </c>
      <c r="F6" s="123">
        <v>45937.073495370372</v>
      </c>
      <c r="G6" s="88">
        <f ca="1">IFERROR(NOW()-F6,"-")</f>
        <v>0.37081099536590045</v>
      </c>
      <c r="H6" s="123">
        <v>45937.053842592592</v>
      </c>
      <c r="I6" s="119" t="str">
        <f>IFERROR(VLOOKUP(D6,DB!A:F,6,0),"")</f>
        <v>SCECO</v>
      </c>
      <c r="J6" s="119" t="str">
        <f>IFERROR(VLOOKUP(D6,DB!A:G,7,0),"")</f>
        <v>Dead+No BB Design</v>
      </c>
      <c r="K6" s="124" t="s">
        <v>39086</v>
      </c>
      <c r="L6" s="125" t="str">
        <f>IFERROR(VLOOKUP(D6,DB!A:I,9,0),"")</f>
        <v>Latis</v>
      </c>
    </row>
    <row r="7" spans="1:16383" ht="31.5" customHeight="1">
      <c r="A7" s="136" t="s">
        <v>39087</v>
      </c>
      <c r="B7" s="119" t="str">
        <f>IFERROR(VLOOKUP(D7,DB!A:K,11,0),"")</f>
        <v>R6</v>
      </c>
      <c r="C7" s="121">
        <v>2</v>
      </c>
      <c r="D7" s="161" t="s">
        <v>32516</v>
      </c>
      <c r="E7" s="122" t="s">
        <v>39047</v>
      </c>
      <c r="F7" s="123">
        <v>45937.351446759261</v>
      </c>
      <c r="G7" s="88">
        <f ca="1">IFERROR(NOW()-F7,"-")</f>
        <v>9.2859606476849876E-2</v>
      </c>
      <c r="H7" s="123">
        <v>45937.340462962966</v>
      </c>
      <c r="I7" s="119" t="str">
        <f>IFERROR(VLOOKUP(D7,DB!A:F,6,0),"")</f>
        <v>SCECO</v>
      </c>
      <c r="J7" s="119" t="str">
        <f>IFERROR(VLOOKUP(D7,DB!A:G,7,0),"")</f>
        <v>Good</v>
      </c>
      <c r="K7" s="124" t="s">
        <v>39088</v>
      </c>
      <c r="L7" s="125" t="str">
        <f>IFERROR(VLOOKUP(D7,DB!A:I,9,0),"")</f>
        <v>Latis</v>
      </c>
    </row>
    <row r="8" spans="1:16383" ht="31.5" customHeight="1">
      <c r="A8" s="120" t="s">
        <v>24</v>
      </c>
      <c r="B8" s="119" t="str">
        <f>IFERROR(VLOOKUP(D8,DB!A:K,11,0),"")</f>
        <v>R6</v>
      </c>
      <c r="C8" s="121">
        <v>1</v>
      </c>
      <c r="D8" s="119" t="s">
        <v>32708</v>
      </c>
      <c r="E8" s="122"/>
      <c r="F8" s="123"/>
      <c r="G8" s="88">
        <f ca="1">IFERROR(NOW()-F8,"-")</f>
        <v>45937.444306365738</v>
      </c>
      <c r="H8" s="123">
        <v>45937.397986111115</v>
      </c>
      <c r="I8" s="119" t="str">
        <f>IFERROR(VLOOKUP(D8,DB!A:F,6,0),"")</f>
        <v>SCECO</v>
      </c>
      <c r="J8" s="119" t="str">
        <f>IFERROR(VLOOKUP(D8,DB!A:G,7,0),"")</f>
        <v>Dead</v>
      </c>
      <c r="K8" s="124" t="s">
        <v>39089</v>
      </c>
      <c r="L8" s="125" t="str">
        <f>IFERROR(VLOOKUP(D8,DB!A:I,9,0),"")</f>
        <v>Latis</v>
      </c>
    </row>
    <row r="9" spans="1:16383" ht="31.5" customHeight="1">
      <c r="A9" s="120" t="s">
        <v>39090</v>
      </c>
      <c r="B9" s="119" t="str">
        <f>IFERROR(VLOOKUP(D9,DB!A:K,11,0),"")</f>
        <v>R6</v>
      </c>
      <c r="C9" s="121">
        <v>3</v>
      </c>
      <c r="D9" s="119" t="s">
        <v>32993</v>
      </c>
      <c r="E9" s="122" t="s">
        <v>38964</v>
      </c>
      <c r="F9" s="123"/>
      <c r="G9" s="88">
        <f ca="1">IFERROR(NOW()-F9,"-")</f>
        <v>45937.444306365738</v>
      </c>
      <c r="H9" s="123">
        <v>45937.366168981483</v>
      </c>
      <c r="I9" s="119" t="str">
        <f>IFERROR(VLOOKUP(D9,DB!A:F,6,0),"")</f>
        <v>SCECO</v>
      </c>
      <c r="J9" s="119" t="str">
        <f>IFERROR(VLOOKUP(D9,DB!A:G,7,0),"")</f>
        <v>Dead</v>
      </c>
      <c r="K9" s="124" t="s">
        <v>39091</v>
      </c>
      <c r="L9" s="125" t="str">
        <f>IFERROR(VLOOKUP(D9,DB!A:I,9,0),"")</f>
        <v>Latis</v>
      </c>
    </row>
    <row r="10" spans="1:16383" ht="31.5" customHeight="1">
      <c r="A10" s="120" t="s">
        <v>39092</v>
      </c>
      <c r="B10" s="119" t="str">
        <f>IFERROR(VLOOKUP(D10,DB!A:K,11,0),"")</f>
        <v>R6</v>
      </c>
      <c r="C10" s="121">
        <v>1</v>
      </c>
      <c r="D10" s="119" t="s">
        <v>37505</v>
      </c>
      <c r="E10" s="122" t="s">
        <v>39047</v>
      </c>
      <c r="F10" s="123"/>
      <c r="G10" s="88">
        <f ca="1">IFERROR(NOW()-F10,"-")</f>
        <v>45937.444306365738</v>
      </c>
      <c r="H10" s="123">
        <v>45937.370740740742</v>
      </c>
      <c r="I10" s="119" t="str">
        <f>IFERROR(VLOOKUP(D10,DB!A:F,6,0),"")</f>
        <v>SCECO</v>
      </c>
      <c r="J10" s="119" t="str">
        <f>IFERROR(VLOOKUP(D10,DB!A:G,7,0),"")</f>
        <v>Good</v>
      </c>
      <c r="K10" s="124" t="s">
        <v>39093</v>
      </c>
      <c r="L10" s="125" t="str">
        <f>IFERROR(VLOOKUP(D10,DB!A:I,9,0),"")</f>
        <v>Latis</v>
      </c>
    </row>
    <row r="11" spans="1:16383" ht="31.5" customHeight="1">
      <c r="A11" s="120" t="s">
        <v>39092</v>
      </c>
      <c r="B11" s="119" t="str">
        <f>IFERROR(VLOOKUP(D11,DB!A:K,11,0),"")</f>
        <v>R6</v>
      </c>
      <c r="C11" s="121">
        <v>1</v>
      </c>
      <c r="D11" s="119" t="s">
        <v>37168</v>
      </c>
      <c r="E11" s="122" t="s">
        <v>39047</v>
      </c>
      <c r="F11" s="123"/>
      <c r="G11" s="88">
        <f ca="1">IFERROR(NOW()-F11,"-")</f>
        <v>45937.444306365738</v>
      </c>
      <c r="H11" s="123">
        <v>45937.370740740742</v>
      </c>
      <c r="I11" s="119" t="str">
        <f>IFERROR(VLOOKUP(D11,DB!A:F,6,0),"")</f>
        <v>SCECO</v>
      </c>
      <c r="J11" s="119" t="str">
        <f>IFERROR(VLOOKUP(D11,DB!A:G,7,0),"")</f>
        <v>Vandalized</v>
      </c>
      <c r="K11" s="124" t="s">
        <v>39094</v>
      </c>
      <c r="L11" s="125" t="str">
        <f>IFERROR(VLOOKUP(D11,DB!A:I,9,0),"")</f>
        <v>Latis</v>
      </c>
    </row>
    <row r="12" spans="1:16383" ht="31.5" customHeight="1">
      <c r="A12" s="120"/>
      <c r="B12" s="119" t="str">
        <f>IFERROR(VLOOKUP(D12,DB!A:K,11,0),"")</f>
        <v/>
      </c>
      <c r="C12" s="121"/>
      <c r="D12" s="119"/>
      <c r="E12" s="122"/>
      <c r="F12" s="123"/>
      <c r="G12" s="88">
        <f ca="1">IFERROR(NOW()-F12,"-")</f>
        <v>45937.444306365738</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45937.444306365738</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45937.444306365738</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45937.444306365738</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45937.444306365738</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45937.444306365738</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45937.444306365738</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45937.444306365738</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45937.444306365738</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45937.444306365738</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45937.444306365738</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45937.444306365738</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45937.444306365738</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45937.444306365738</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45937.444306365738</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45937.444306365738</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45937.444306365738</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45937.444306365738</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45937.444306365738</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45937.444306365738</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45937.444306365738</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45937.444306365738</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45937.444306365738</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45937.444306365738</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45937.444306365738</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45937.444306365738</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45937.444306365738</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45937.444306365738</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45937.444306365738</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45937.444306365738</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45937.444306365738</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45937.444306365738</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45937.444306365738</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45937.444306365738</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45937.444306365738</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45937.444306365738</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45937.444306365738</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45937.444306365738</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45937.444306365738</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45937.444306365738</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45937.444306365738</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45937.444306365738</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45937.444306365738</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45937.444306365738</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45937.444306365738</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45937.444306365738</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45937.444306365738</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45937.444306365738</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45937.444306365738</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45937.444306365738</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45937.444306365738</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45937.444306365738</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45937.444306365738</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45937.444306365738</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45937.444306365738</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45937.444306365738</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45937.444306365738</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45937.444306365738</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45937.444306365738</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45937.444306365738</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45937.444306365738</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45937.444306365738</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45937.444306365738</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45937.444306365738</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45937.444306365738</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45937.444306365738</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45937.444306365738</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45937.444306365738</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45937.444306365738</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45937.444306365738</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45937.444306365738</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45937.444306365738</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45937.444306365738</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45937.444306365738</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45937.444306365738</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45937.444306365738</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45937.444306365738</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45937.444306365738</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45937.444306365738</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45937.444306365738</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45937.444306365738</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45937.444306365738</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45937.444306365738</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45937.444306365738</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45937.444306365738</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45937.444306365738</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45937.444306365738</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45937.444306365738</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45937.444306365738</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45937.444306365738</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45937.444306365738</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45937.444306365738</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45937.444306365738</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45937.444306365738</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45937.444306365738</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45937.444306365738</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45937.444306365738</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45937.444306365738</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45937.444306365738</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45937.444306365738</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45937.444306365738</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45937.444306365738</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45937.444306365738</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45937.444306365738</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45937.444306365738</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45937.444306365738</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45937.444306365738</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45937.444306365738</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45937.444306365738</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45937.444306365738</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45937.444306365738</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45937.444306365738</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45937.444306365738</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45937.444306365738</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45937.444306365738</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45937.444306365738</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45937.444306365738</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45937.444306365738</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45937.444306365738</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45937.444306365738</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45937.444306365738</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45937.444306365738</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45937.444306365738</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45937.444306365738</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45937.444306365738</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45937.444306365738</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45937.444306365738</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45937.444306365738</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45937.444306365738</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45937.444306365738</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45937.444306365738</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45937.444306365738</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45937.444306365738</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45937.444306365738</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45937.444306365738</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45937.444306365738</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45937.444306365738</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45937.444306365738</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45937.444306365738</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45937.444306365738</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45937.444306365738</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45937.444306365738</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45937.444306365738</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45937.444306365738</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45937.444306365738</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45937.444306365738</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45937.444306365738</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45937.444306365738</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45937.444306365738</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45937.444306365738</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45937.444306365738</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45937.444306365738</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45937.444306365738</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45937.444306365738</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45937.444306365738</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45937.444306365738</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45937.444306365738</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45937.444306365738</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45937.444306365738</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45937.444306365738</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45937.444306365738</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45937.444306365738</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45937.444306365738</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45937.444306365738</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45937.444306365738</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45937.444306365738</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45937.444306365738</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45937.444306365738</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45937.444306365738</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45937.444306365738</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45937.444306365738</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45937.444306365738</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45937.444306365738</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45937.444306365738</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45937.444306365738</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45937.444306365738</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45937.444306365738</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45937.444306365738</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45937.444306365738</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45937.444306365738</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45937.444306365738</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45937.444306365738</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45937.444306365738</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45937.444306365738</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45937.444306365738</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45937.444306365738</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45937.444306365738</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45937.444306365738</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45937.444306365738</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45937.444306365738</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45937.444306365738</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45937.444306365738</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45937.444306365738</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45937.444306365738</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45937.444306365738</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45937.444306365738</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45937.444306365738</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45937.444306365738</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45937.444306365738</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45937.444306365738</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45937.444306365738</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45937.444306365738</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45937.444306365738</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45937.444306365738</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45937.444306365738</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45937.444306365738</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45937.444306365738</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45937.444306365738</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45937.444306365738</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45937.444306365738</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45937.444306365738</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45937.444306365738</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45937.444306365738</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45937.444306365738</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45937.444306365738</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45937.444306365738</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45937.444306365738</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45937.444306365738</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45937.444306365738</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45937.444306365738</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45937.444306365738</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45937.444306365738</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45937.444306365738</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45937.444306365738</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45937.444306365738</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45937.444306365738</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45937.444306365738</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45937.444306365738</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45937.444306365738</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45937.444306365738</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45937.444306365738</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45937.444306365738</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45937.444306365738</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45937.444306365738</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45937.444306365738</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45937.444306365738</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45937.444306365738</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45937.444306365738</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45937.444306365738</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45937.444306365738</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45937.444306365738</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45937.444306365738</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45937.444306365738</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45937.444306365738</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45937.444306365738</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45937.444306365738</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45937.444306365738</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45937.444306365738</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45937.444306365738</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45937.444306365738</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45937.444306365738</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45937.444306365738</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2025-10-07T07:39:51Z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