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82" documentId="13_ncr:1_{F6CB121F-512D-4AA6-A0C1-0FB36C537598}" xr6:coauthVersionLast="47" xr6:coauthVersionMax="47" xr10:uidLastSave="{FAFC86BB-02E2-4592-804E-0772117CBE4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<sst xmlns="http://schemas.openxmlformats.org/spreadsheetml/2006/main" count="178606" uniqueCount="39086">
  <si>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</si>
  <si>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</si>
  <si>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</si>
  <si>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</si>
  <si>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</si>
  <si>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</si>
  <si>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</si>
  <si>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</si>
  <si>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</si>
  <si>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</si>
  <si>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</si>
  <si>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</si>
  <si>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</si>
  <si>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</si>
  <si>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</si>
  <si>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</si>
  <si>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</si>
  <si>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</si>
  <si>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</si>
  <si>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</si>
  <si>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</si>
  <si>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</si>
  <si>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</si>
  <si>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</si>
  <si>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</si>
  <si>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</si>
  <si>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</si>
  <si>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</si>
  <si>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</si>
  <si>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</si>
  <si>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</si>
  <si>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</si>
  <si>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</si>
  <si>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</si>
  <si>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</si>
  <si>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</si>
  <si>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</si>
  <si>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</si>
  <si>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</si>
  <si>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</si>
  <si>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</si>
  <si>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</si>
  <si>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</si>
  <si>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</si>
  <si>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</si>
  <si>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</si>
  <si>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</si>
  <si>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</si>
  <si>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</si>
  <si>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</si>
  <si>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</si>
  <si>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</si>
  <si>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</si>
  <si>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</si>
  <si>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</si>
  <si>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</si>
  <si>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</si>
  <si>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</si>
  <si>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</si>
  <si>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</si>
  <si>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</si>
  <si>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</si>
  <si>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</si>
  <si>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</si>
  <si>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</si>
  <si>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</si>
  <si>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</si>
  <si>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</si>
  <si>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</si>
  <si>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</si>
  <si>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</si>
  <si>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</si>
  <si>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</si>
  <si>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</si>
  <si>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</si>
  <si>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</si>
  <si>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</si>
  <si>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</si>
  <si>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</si>
  <si>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</si>
  <si>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</si>
  <si>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</si>
  <si>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</si>
  <si>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</si>
  <si>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</si>
  <si>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</si>
  <si>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</si>
  <si>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</si>
  <si>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</si>
  <si>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</si>
  <si>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</si>
  <si>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</si>
  <si>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</si>
  <si>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</si>
  <si>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</si>
  <si>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</si>
  <si>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</si>
  <si>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</si>
  <si>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</si>
  <si>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</si>
  <si>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</si>
  <si>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</si>
  <si>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</si>
  <si>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</si>
  <si>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</si>
  <si>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</si>
  <si>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</si>
  <si>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</si>
  <si>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</si>
  <si>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</si>
  <si>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</si>
  <si>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</si>
  <si>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</si>
  <si>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</si>
  <si>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</si>
  <si>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</si>
  <si>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</si>
  <si>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</si>
  <si>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</si>
  <si>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</si>
  <si>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</si>
  <si>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</si>
  <si>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</si>
  <si>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</si>
  <si>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</si>
  <si>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</si>
  <si>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</si>
  <si>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</si>
  <si>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</si>
  <si>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</si>
  <si>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</si>
  <si>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</si>
  <si>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</si>
  <si>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</si>
  <si>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</si>
  <si>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</si>
  <si>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</si>
  <si>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</si>
  <si>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</si>
  <si>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</si>
  <si>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</si>
  <si>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</si>
  <si>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</si>
  <si>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</si>
  <si>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</si>
  <si>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</si>
  <si>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</si>
  <si>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</si>
  <si>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</si>
  <si>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</si>
  <si>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</si>
  <si>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</si>
  <si>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</si>
  <si>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</si>
  <si>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</si>
  <si>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</si>
  <si>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</si>
  <si>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</si>
  <si>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</si>
  <si>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</si>
  <si>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</si>
  <si>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</si>
  <si>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</si>
  <si>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</si>
  <si>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</si>
  <si>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</si>
  <si>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</si>
  <si>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</si>
  <si>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</si>
  <si>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</si>
  <si>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</si>
  <si>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</si>
  <si>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</si>
  <si>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</si>
  <si>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</si>
  <si>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</si>
  <si>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</si>
  <si>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</si>
  <si>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</si>
  <si>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</si>
  <si>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</si>
  <si>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</si>
  <si>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</si>
  <si>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</si>
  <si>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</si>
  <si>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</si>
  <si>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</si>
  <si>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</si>
  <si>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</si>
  <si>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</si>
  <si>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</si>
  <si>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</si>
  <si>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</si>
  <si>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</si>
  <si>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</si>
  <si>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</si>
  <si>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</si>
  <si>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</si>
  <si>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</si>
  <si>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</si>
  <si>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</si>
  <si>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</si>
  <si>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</si>
  <si>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</si>
  <si>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</si>
  <si>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</si>
  <si>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</si>
  <si>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</si>
  <si>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</si>
  <si>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</si>
  <si>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</si>
  <si>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</si>
  <si>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</si>
  <si>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</si>
  <si>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</si>
  <si>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</si>
  <si>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</si>
  <si>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</si>
  <si>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</si>
  <si>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</si>
  <si>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</si>
  <si>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</si>
  <si>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</si>
  <si>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</si>
  <si>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</si>
  <si>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</si>
  <si>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</si>
  <si>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</si>
  <si>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</si>
  <si>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</si>
  <si>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</si>
  <si>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</si>
  <si>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</si>
  <si>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</si>
  <si>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</si>
  <si>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</si>
  <si>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</si>
  <si>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</si>
  <si>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</si>
  <si>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</si>
  <si>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</si>
  <si>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</si>
  <si>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</si>
  <si>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</si>
  <si>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</si>
  <si>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</si>
  <si>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</si>
  <si>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</si>
  <si>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</si>
  <si>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</si>
  <si>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</si>
  <si>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</si>
  <si>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</si>
  <si>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</si>
  <si>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</si>
  <si>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</si>
  <si>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</si>
  <si>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</si>
  <si>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</si>
  <si>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</si>
  <si>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</si>
  <si>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</si>
  <si>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</si>
  <si>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</si>
  <si>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</si>
  <si>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</si>
  <si>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</si>
  <si>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</si>
  <si>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</si>
  <si>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</si>
  <si>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</si>
  <si>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</si>
  <si>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</si>
  <si>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</si>
  <si>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</si>
  <si>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</si>
  <si>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</si>
  <si>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</si>
  <si>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</si>
  <si>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</si>
  <si>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</si>
  <si>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</si>
  <si>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</si>
  <si>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</si>
  <si>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</si>
  <si>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</si>
  <si>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</si>
  <si>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</si>
  <si>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</si>
  <si>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</si>
  <si>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</si>
  <si>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</si>
  <si>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</si>
  <si>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</si>
  <si>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</si>
  <si>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</si>
  <si>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</si>
  <si>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</si>
  <si>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</si>
  <si>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</si>
  <si>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</si>
  <si>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</si>
  <si>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</si>
  <si>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</si>
  <si>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</si>
  <si>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</si>
  <si>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</si>
  <si>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</si>
  <si>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</si>
  <si>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</si>
  <si>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</si>
  <si>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</si>
  <si>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</si>
  <si>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</si>
  <si>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</si>
  <si>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</si>
  <si>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</si>
  <si>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</si>
  <si>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</si>
  <si>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</si>
  <si>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</si>
  <si>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</si>
  <si>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</si>
  <si>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</si>
  <si>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</si>
  <si>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</si>
  <si>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</si>
  <si>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</si>
  <si>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</si>
  <si>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</si>
  <si>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</si>
  <si>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</si>
  <si>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</si>
  <si>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</si>
  <si>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</si>
  <si>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</si>
  <si>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</si>
  <si>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</si>
  <si>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</si>
  <si>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</si>
  <si>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</si>
  <si>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</si>
  <si>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</si>
  <si>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</si>
  <si>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</si>
  <si>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</si>
  <si>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</si>
  <si>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</si>
  <si>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</si>
  <si>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</si>
  <si>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</si>
  <si>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</si>
  <si>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</si>
  <si>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</si>
  <si>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</si>
  <si>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</si>
  <si>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</si>
  <si>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</si>
  <si>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</si>
  <si>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</si>
  <si>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</si>
  <si>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</si>
  <si>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</si>
  <si>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</si>
  <si>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</si>
  <si>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</si>
  <si>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</si>
  <si>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</si>
  <si>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</si>
  <si>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</si>
  <si>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</si>
  <si>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</si>
  <si>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</si>
  <si>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</si>
  <si>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</si>
  <si>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</si>
  <si>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</si>
  <si>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</si>
  <si>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</si>
  <si>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</si>
  <si>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</si>
  <si>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</si>
  <si>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</si>
  <si>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</si>
  <si>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</si>
  <si>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</si>
  <si>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</si>
  <si>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</si>
  <si>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</si>
  <si>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</si>
  <si>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</si>
  <si>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</si>
  <si>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</si>
  <si>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</si>
  <si>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</si>
  <si>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</si>
  <si>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</si>
  <si>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</si>
  <si>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</si>
  <si>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</si>
  <si>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</si>
  <si>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</si>
  <si>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</si>
  <si>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</si>
  <si>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</si>
  <si>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</si>
  <si>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</si>
  <si>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</si>
  <si>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</si>
  <si>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</si>
  <si>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</si>
  <si>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</si>
  <si>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</si>
  <si>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</si>
  <si>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</si>
  <si>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</si>
  <si>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</si>
  <si>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</si>
  <si>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</si>
  <si>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</si>
  <si>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</si>
  <si>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</si>
  <si>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</si>
  <si>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</si>
  <si>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</si>
  <si>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</si>
  <si>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</si>
  <si>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</si>
  <si>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</si>
  <si>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</si>
  <si>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</si>
  <si>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</si>
  <si>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</si>
  <si>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</si>
  <si>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</si>
  <si>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</si>
  <si>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</si>
  <si>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</si>
  <si>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</si>
  <si>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</si>
  <si>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</si>
  <si>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</si>
  <si>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</si>
  <si>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</si>
  <si>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</si>
  <si>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</si>
  <si>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</si>
  <si>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</si>
  <si>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</si>
  <si>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</si>
  <si>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</si>
  <si>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</si>
  <si>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</si>
  <si>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</si>
  <si>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</si>
  <si>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</si>
  <si>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</si>
  <si>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</si>
  <si>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</si>
  <si>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</si>
  <si>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</si>
  <si>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</si>
  <si>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</si>
  <si>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</si>
  <si>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</si>
  <si>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</si>
  <si>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</si>
  <si>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</si>
  <si>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</si>
  <si>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</si>
  <si>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</si>
  <si>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</si>
  <si>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</si>
  <si>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</si>
  <si>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</si>
  <si>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</si>
  <si>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</si>
  <si>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</si>
  <si>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</si>
  <si>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</si>
  <si>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</si>
  <si>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</si>
  <si>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</si>
  <si>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</si>
  <si>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</si>
  <si>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</si>
  <si>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</si>
  <si>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</si>
  <si>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</si>
  <si>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</si>
  <si>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</si>
  <si>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</si>
  <si>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</si>
  <si>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</si>
  <si>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</si>
  <si>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</si>
  <si>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</si>
  <si>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</si>
  <si>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</si>
  <si>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</si>
  <si>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</si>
  <si>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</si>
  <si>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</si>
  <si>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</si>
  <si>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</si>
  <si>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</si>
  <si>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</si>
  <si>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</si>
  <si>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</si>
  <si>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</si>
  <si>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</si>
  <si>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</si>
  <si>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</si>
  <si>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</si>
  <si>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</si>
  <si>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</si>
  <si>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</si>
  <si>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</si>
  <si>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</si>
  <si>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</si>
  <si>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</si>
  <si>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</si>
  <si>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</si>
  <si>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</si>
  <si>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</si>
  <si>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</si>
  <si>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</si>
  <si>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</si>
  <si>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</si>
  <si>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</si>
  <si>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</si>
  <si>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</si>
  <si>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</si>
  <si>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</si>
  <si>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</si>
  <si>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</si>
  <si>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</si>
  <si>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</si>
  <si>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</si>
  <si>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</si>
  <si>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</si>
  <si>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</si>
  <si>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</si>
  <si>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</si>
  <si>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</si>
  <si>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</si>
  <si>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</si>
  <si>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</si>
  <si>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</si>
  <si>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</si>
  <si>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</si>
  <si>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</si>
  <si>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</si>
  <si>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</si>
  <si>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</si>
  <si>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</si>
  <si>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</si>
  <si>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</si>
  <si>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</si>
  <si>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</si>
  <si>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</si>
  <si>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</si>
  <si>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</si>
  <si>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</si>
  <si>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</si>
  <si>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</si>
  <si>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</si>
  <si>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</si>
  <si>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</si>
  <si>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</si>
  <si>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</si>
  <si>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</si>
  <si>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</si>
  <si>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</si>
  <si>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</si>
  <si>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</si>
  <si>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</si>
  <si>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</si>
  <si>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</si>
  <si>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</si>
  <si>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</si>
  <si>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</si>
  <si>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</si>
  <si>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</si>
  <si>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</si>
  <si>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</si>
  <si>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</si>
  <si>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</si>
  <si>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</si>
  <si>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</si>
  <si>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</si>
  <si>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</si>
  <si>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</si>
  <si>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</si>
  <si>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</si>
  <si>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</si>
  <si>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</si>
  <si>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</si>
  <si>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</si>
  <si>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</si>
  <si>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</si>
  <si>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</si>
  <si>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</si>
  <si>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</si>
  <si>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</si>
  <si>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</si>
  <si>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</si>
  <si>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</si>
  <si>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</si>
  <si>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</si>
  <si>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</si>
  <si>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</si>
  <si>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</si>
  <si>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</si>
  <si>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</si>
  <si>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</si>
  <si>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</si>
  <si>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</si>
  <si>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</si>
  <si>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</si>
  <si>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</si>
  <si>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</si>
  <si>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</si>
  <si>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</si>
  <si>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</si>
  <si>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</si>
  <si>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</si>
  <si>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</si>
  <si>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</si>
  <si>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</si>
  <si>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</si>
  <si>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</si>
  <si>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</si>
  <si>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</si>
  <si>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</si>
  <si>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</si>
  <si>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</si>
  <si>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</si>
  <si>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</si>
  <si>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</si>
  <si>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</si>
  <si>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</si>
  <si>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</si>
  <si>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</si>
  <si>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</si>
  <si>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</si>
  <si>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</si>
  <si>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</si>
  <si>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</si>
  <si>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</si>
  <si>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</si>
  <si>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</si>
  <si>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</si>
  <si>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</si>
  <si>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</si>
  <si>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</si>
  <si>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</si>
  <si>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</si>
  <si>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</si>
  <si>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</si>
  <si>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</si>
  <si>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</si>
  <si>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</si>
  <si>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</si>
  <si>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</si>
  <si>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</si>
  <si>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</si>
  <si>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</si>
  <si>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</si>
  <si>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</si>
  <si>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</si>
  <si>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</si>
  <si>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</si>
  <si>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</si>
  <si>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</si>
  <si>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</si>
  <si>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</si>
  <si>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</si>
  <si>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</si>
  <si>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</si>
  <si>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</si>
  <si>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</si>
  <si>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</si>
  <si>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</si>
  <si>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</si>
  <si>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</si>
  <si>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</si>
  <si>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</si>
  <si>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</si>
  <si>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</si>
  <si>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</si>
  <si>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</si>
  <si>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</si>
  <si>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</si>
  <si>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</si>
  <si>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</si>
  <si>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</si>
  <si>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</si>
  <si>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</si>
  <si>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</si>
  <si>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</si>
  <si>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</si>
  <si>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</si>
  <si>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</si>
  <si>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</si>
  <si>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</si>
  <si>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</si>
  <si>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</si>
  <si>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</si>
  <si>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</si>
  <si>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</si>
  <si>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</si>
  <si>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</si>
  <si>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</si>
  <si>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</si>
  <si>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</si>
  <si>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</si>
  <si>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</si>
  <si>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</si>
  <si>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</si>
  <si>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</si>
  <si>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</si>
  <si>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</si>
  <si>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</si>
  <si>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</si>
  <si>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</si>
  <si>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</si>
  <si>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</si>
  <si>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</si>
  <si>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</si>
  <si>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</si>
  <si>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</si>
  <si>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</si>
  <si>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</si>
  <si>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</si>
  <si>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</si>
  <si>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</si>
  <si>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</si>
  <si>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</si>
  <si>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</si>
  <si>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</si>
  <si>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</si>
  <si>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</si>
  <si>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</si>
  <si>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</si>
  <si>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</si>
  <si>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</si>
  <si>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</si>
  <si>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</si>
  <si>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</si>
  <si>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</si>
  <si>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</si>
  <si>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</si>
  <si>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</si>
  <si>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</si>
  <si>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</si>
  <si>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</si>
  <si>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</si>
  <si>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</si>
  <si>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</si>
  <si>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</si>
  <si>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</si>
  <si>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</si>
  <si>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</si>
  <si>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</si>
  <si>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</si>
  <si>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</si>
  <si>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</si>
  <si>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</si>
  <si>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</si>
  <si>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</si>
  <si>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</si>
  <si>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</si>
  <si>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</si>
  <si>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</si>
  <si>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</si>
  <si>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</si>
  <si>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</si>
  <si>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</si>
  <si>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</si>
  <si>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</si>
  <si>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</si>
  <si>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</si>
  <si>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</si>
  <si>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</si>
  <si>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</si>
  <si>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</si>
  <si>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</si>
  <si>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</si>
  <si>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</si>
  <si>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</si>
  <si>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</si>
  <si>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</si>
  <si>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</si>
  <si>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</si>
  <si>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</si>
  <si>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</si>
  <si>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</si>
  <si>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</si>
  <si>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</si>
  <si>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</si>
  <si>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</si>
  <si>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</si>
  <si>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</si>
  <si>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</si>
  <si>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</si>
  <si>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</si>
  <si>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</si>
  <si>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</si>
  <si>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</si>
  <si>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</si>
  <si>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</si>
  <si>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</si>
  <si>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</si>
  <si>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</si>
  <si>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</si>
  <si>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</si>
  <si>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</si>
  <si>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</si>
  <si>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</si>
  <si>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</si>
  <si>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</si>
  <si>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</si>
  <si>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</si>
  <si>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</si>
  <si>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</si>
  <si>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</si>
  <si>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</si>
  <si>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</si>
  <si>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</si>
  <si>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</si>
  <si>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</si>
  <si>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</si>
  <si>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</si>
  <si>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</si>
  <si>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</si>
  <si>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</si>
  <si>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</si>
  <si>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</si>
  <si>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</si>
  <si>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</si>
  <si>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</si>
  <si>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</si>
  <si>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</si>
  <si>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</si>
  <si>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</si>
  <si>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</si>
  <si>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</si>
  <si>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</si>
  <si>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</si>
  <si>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</si>
  <si>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</si>
  <si>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</si>
  <si>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</si>
  <si>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</si>
  <si>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</si>
  <si>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</si>
  <si>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</si>
  <si>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</si>
  <si>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</si>
  <si>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</si>
  <si>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</si>
  <si>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</si>
  <si>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</si>
  <si>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</si>
  <si>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</si>
  <si>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</si>
  <si>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</si>
  <si>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</si>
  <si>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</si>
  <si>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</si>
  <si>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</si>
  <si>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</si>
  <si>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</si>
  <si>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</si>
  <si>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</si>
  <si>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</si>
  <si>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</si>
  <si>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</si>
  <si>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</si>
  <si>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</si>
  <si>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</si>
  <si>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</si>
  <si>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</si>
  <si>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</si>
  <si>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</si>
  <si>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</si>
  <si>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</si>
  <si>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</si>
  <si>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</si>
  <si>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</si>
  <si>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</si>
  <si>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</si>
  <si>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</si>
  <si>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</si>
  <si>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</si>
  <si>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</si>
  <si>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</si>
  <si>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</si>
  <si>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</si>
  <si>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</si>
  <si>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</si>
  <si>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</si>
  <si>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</si>
  <si>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</si>
  <si>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</si>
  <si>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</si>
  <si>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</si>
  <si>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</si>
  <si>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</si>
  <si>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</si>
  <si>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</si>
  <si>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</si>
  <si>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</si>
  <si>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</si>
  <si>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</si>
  <si>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</si>
  <si>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</si>
  <si>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</si>
  <si>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</si>
  <si>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</si>
  <si>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</si>
  <si>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</si>
  <si>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</si>
  <si>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</si>
  <si>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</si>
  <si>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</si>
  <si>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</si>
  <si>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</si>
  <si>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</si>
  <si>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</si>
  <si>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</si>
  <si>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</si>
  <si>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</si>
  <si>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</si>
  <si>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</si>
  <si>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</si>
  <si>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</si>
  <si>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</si>
  <si>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</si>
  <si>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</si>
  <si>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</si>
  <si>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</si>
  <si>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</si>
  <si>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</si>
  <si>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</si>
  <si>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</si>
  <si>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</si>
  <si>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</si>
  <si>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</si>
  <si>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</si>
  <si>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</si>
  <si>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</si>
  <si>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</si>
  <si>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</si>
  <si>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</si>
  <si>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</si>
  <si>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</si>
  <si>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</si>
  <si>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</si>
  <si>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</si>
  <si>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</si>
  <si>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</si>
  <si>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</si>
  <si>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</si>
  <si>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</si>
  <si>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</si>
  <si>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</si>
  <si>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</si>
  <si>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</si>
  <si>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</si>
  <si>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</si>
  <si>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</si>
  <si>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</si>
  <si>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</si>
  <si>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</si>
  <si>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</si>
  <si>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</si>
  <si>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</si>
  <si>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</si>
  <si>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</si>
  <si>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</si>
  <si>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</si>
  <si>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</si>
  <si>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</si>
  <si>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</si>
  <si>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</si>
  <si>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</si>
  <si>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</si>
  <si>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</si>
  <si>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</si>
  <si>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</si>
  <si>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</si>
  <si>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</si>
  <si>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</si>
  <si>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</si>
  <si>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</si>
  <si>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</si>
  <si>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</si>
  <si>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</si>
  <si>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</si>
  <si>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</si>
  <si>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</si>
  <si>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</si>
  <si>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</si>
  <si>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</si>
  <si>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</si>
  <si>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</si>
  <si>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</si>
  <si>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</si>
  <si>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</si>
  <si>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</si>
  <si>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</si>
  <si>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</si>
  <si>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</si>
  <si>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</si>
  <si>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</si>
  <si>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</si>
  <si>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</si>
  <si>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</si>
  <si>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</si>
  <si>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</si>
  <si>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</si>
  <si>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</si>
  <si>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</si>
  <si>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</si>
  <si>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</si>
  <si>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</si>
  <si>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</si>
  <si>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</si>
  <si>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</si>
  <si>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</si>
  <si>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</si>
  <si>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</si>
  <si>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</si>
  <si>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</si>
  <si>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</si>
  <si>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</si>
  <si>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</si>
  <si>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</si>
  <si>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</si>
  <si>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</si>
  <si>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</si>
  <si>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</si>
  <si>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</si>
  <si>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</si>
  <si>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</si>
  <si>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</si>
  <si>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</si>
  <si>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</si>
  <si>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</si>
  <si>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</si>
  <si>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</si>
  <si>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</si>
  <si>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</si>
  <si>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</si>
  <si>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</si>
  <si>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</si>
  <si>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</si>
  <si>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</si>
  <si>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</si>
  <si>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</si>
  <si>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</si>
  <si>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</si>
  <si>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</si>
  <si>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</si>
  <si>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</si>
  <si>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</si>
  <si>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</si>
  <si>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</si>
  <si>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</si>
  <si>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</si>
  <si>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</si>
  <si>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</si>
  <si>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</si>
  <si>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</si>
  <si>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</si>
  <si>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</si>
  <si>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</si>
  <si>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</si>
  <si>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</si>
  <si>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</si>
  <si>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</si>
  <si>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</si>
  <si>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</si>
  <si>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</si>
  <si>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</si>
  <si>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</si>
  <si>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</si>
  <si>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</si>
  <si>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</si>
  <si>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</si>
  <si>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</si>
  <si>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</si>
  <si>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</si>
  <si>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</si>
  <si>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</si>
  <si>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</si>
  <si>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</si>
  <si>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</si>
  <si>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</si>
  <si>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</si>
  <si>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</si>
  <si>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</si>
  <si>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</si>
  <si>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</si>
  <si>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</si>
  <si>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</si>
  <si>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</si>
  <si>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</si>
  <si>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</si>
  <si>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</si>
  <si>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</si>
  <si>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</si>
  <si>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</si>
  <si>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</si>
  <si>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</si>
  <si>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</si>
  <si>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</si>
  <si>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</si>
  <si>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</si>
  <si>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</si>
  <si>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</si>
  <si>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</si>
  <si>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</si>
  <si>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</si>
  <si>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</si>
  <si>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</si>
  <si>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</si>
  <si>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</si>
  <si>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</si>
  <si>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</si>
  <si>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</si>
  <si>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</si>
  <si>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</si>
  <si>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</si>
  <si>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</si>
  <si>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</si>
  <si>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</si>
  <si>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</si>
  <si>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</si>
  <si>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</si>
  <si>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</si>
  <si>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</si>
  <si>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</si>
  <si>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</si>
  <si>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</si>
  <si>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</si>
  <si>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</si>
  <si>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</si>
  <si>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</si>
  <si>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</si>
  <si>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</si>
  <si>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</si>
  <si>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</si>
  <si>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</si>
  <si>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</si>
  <si>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</si>
  <si>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</si>
  <si>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</si>
  <si>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</si>
  <si>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</si>
  <si>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</si>
  <si>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</si>
  <si>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</si>
  <si>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</si>
  <si>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</si>
  <si>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</si>
  <si>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</si>
  <si>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</si>
  <si>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</si>
  <si>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</si>
  <si>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</si>
  <si>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</si>
  <si>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</si>
  <si>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</si>
  <si>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</si>
  <si>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</si>
  <si>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</si>
  <si>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</si>
  <si>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</si>
  <si>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</si>
  <si>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</si>
  <si>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</si>
  <si>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</si>
  <si>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</si>
  <si>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</si>
  <si>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</si>
  <si>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</si>
  <si>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</si>
  <si>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</si>
  <si>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</si>
  <si>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</si>
  <si>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</si>
  <si>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</si>
  <si>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</si>
  <si>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</si>
  <si>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</si>
  <si>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</si>
  <si>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</si>
  <si>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</si>
  <si>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</si>
  <si>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</si>
  <si>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</si>
  <si>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</si>
  <si>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</si>
  <si>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</si>
  <si>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</si>
  <si>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</si>
  <si>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</si>
  <si>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</si>
  <si>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</si>
  <si>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</si>
  <si>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</si>
  <si>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</si>
  <si>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</si>
  <si>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</si>
  <si>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</si>
  <si>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</si>
  <si>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</si>
  <si>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</si>
  <si>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</si>
  <si>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</si>
  <si>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</si>
  <si>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</si>
  <si>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</si>
  <si>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</si>
  <si>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</si>
  <si>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</si>
  <si>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</si>
  <si>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</si>
  <si>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</si>
  <si>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</si>
  <si>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</si>
  <si>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</si>
  <si>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</si>
  <si>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</si>
  <si>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</si>
  <si>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</si>
  <si>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</si>
  <si>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</si>
  <si>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</si>
  <si>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</si>
  <si>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</si>
  <si>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</si>
  <si>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</si>
  <si>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</si>
  <si>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</si>
  <si>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</si>
  <si>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</si>
  <si>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</si>
  <si>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</si>
  <si>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</si>
  <si>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</si>
  <si>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</si>
  <si>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</si>
  <si>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</si>
  <si>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</si>
  <si>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</si>
  <si>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</si>
  <si>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</si>
  <si>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</si>
  <si>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</si>
  <si>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</si>
  <si>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</si>
  <si>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</si>
  <si>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</si>
  <si>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</si>
  <si>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</si>
  <si>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</si>
  <si>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</si>
  <si>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</si>
  <si>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</si>
  <si>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</si>
  <si>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</si>
  <si>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</si>
  <si>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</si>
  <si>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</si>
  <si>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</si>
  <si>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</si>
  <si>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</si>
  <si>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</si>
  <si>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</si>
  <si>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</si>
  <si>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</si>
  <si>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</si>
  <si>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</si>
  <si>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</si>
  <si>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</si>
  <si>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</si>
  <si>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</si>
  <si>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</si>
  <si>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</si>
  <si>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</si>
  <si>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</si>
  <si>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</si>
  <si>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</si>
  <si>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</si>
  <si>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</si>
  <si>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</si>
  <si>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</si>
  <si>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</si>
  <si>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</si>
  <si>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</si>
  <si>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</si>
  <si>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</si>
  <si>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</si>
  <si>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</si>
  <si>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</si>
  <si>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</si>
  <si>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</si>
  <si>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</si>
  <si>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</si>
  <si>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</si>
  <si>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</si>
  <si>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</si>
  <si>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</si>
  <si>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</si>
  <si>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</si>
  <si>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</si>
  <si>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</si>
  <si>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</si>
  <si>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</si>
  <si>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</si>
  <si>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</si>
  <si>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</si>
  <si>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</si>
  <si>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</si>
  <si>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</si>
  <si>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</si>
  <si>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</si>
  <si>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</si>
  <si>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</si>
  <si>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</si>
  <si>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</si>
  <si>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</si>
  <si>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</si>
  <si>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</si>
  <si>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</si>
  <si>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</si>
  <si>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</si>
  <si>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</si>
  <si>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</si>
  <si>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</si>
  <si>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</si>
  <si>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</si>
  <si>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</si>
  <si>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</si>
  <si>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</si>
  <si>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</si>
  <si>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</si>
  <si>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</si>
  <si>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</si>
  <si>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</si>
  <si>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</si>
  <si>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</si>
  <si>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</si>
  <si>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</si>
  <si>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</si>
  <si>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</si>
  <si>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</si>
  <si>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</si>
  <si>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</si>
  <si>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</si>
  <si>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</si>
  <si>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</si>
  <si>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</si>
  <si>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</si>
  <si>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</si>
  <si>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</si>
  <si>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</si>
  <si>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</si>
  <si>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</si>
  <si>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</si>
  <si>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</si>
  <si>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</si>
  <si>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</si>
  <si>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</si>
  <si>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</si>
  <si>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</si>
  <si>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</si>
  <si>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</si>
  <si>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</si>
  <si>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</si>
  <si>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</si>
  <si>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</si>
  <si>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</si>
  <si>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</si>
  <si>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</si>
  <si>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</si>
  <si>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</si>
  <si>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</si>
  <si>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</si>
  <si>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</si>
  <si>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</si>
  <si>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</si>
  <si>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</si>
  <si>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</si>
  <si>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</si>
  <si>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</si>
  <si>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</si>
  <si>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</si>
  <si>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</si>
  <si>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</si>
  <si>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</si>
  <si>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</si>
  <si>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</si>
  <si>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</si>
  <si>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</si>
  <si>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</si>
  <si>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</si>
  <si>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</si>
  <si>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</si>
  <si>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</si>
  <si>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</si>
  <si>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</si>
  <si>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</si>
  <si>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</si>
  <si>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</si>
  <si>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</si>
  <si>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</si>
  <si>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</si>
  <si>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</si>
  <si>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</si>
  <si>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</si>
  <si>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</si>
  <si>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</si>
  <si>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</si>
  <si>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</si>
  <si>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</si>
  <si>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</si>
  <si>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</si>
  <si>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</si>
  <si>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</si>
  <si>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</si>
  <si>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</si>
  <si>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</si>
  <si>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</si>
  <si>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</si>
  <si>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</si>
  <si>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</si>
  <si>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</si>
  <si>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</si>
  <si>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</si>
  <si>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</si>
  <si>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</si>
  <si>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</si>
  <si>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</si>
  <si>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</si>
  <si>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</si>
  <si>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</si>
  <si>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</si>
  <si>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</si>
  <si>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</si>
  <si>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</si>
  <si>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</si>
  <si>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</si>
  <si>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</si>
  <si>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</si>
  <si>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</si>
  <si>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</si>
  <si>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</si>
  <si>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</si>
  <si>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</si>
  <si>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</si>
  <si>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</si>
  <si>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</si>
  <si>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</si>
  <si>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</si>
  <si>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</si>
  <si>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</si>
  <si>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</si>
  <si>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</si>
  <si>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</si>
  <si>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</si>
  <si>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</si>
  <si>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</si>
  <si>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</si>
  <si>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</si>
  <si>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</si>
  <si>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</si>
  <si>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</si>
  <si>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</si>
  <si>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</si>
  <si>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</si>
  <si>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</si>
  <si>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</si>
  <si>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</si>
  <si>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</si>
  <si>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</si>
  <si>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</si>
  <si>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</si>
  <si>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</si>
  <si>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</si>
  <si>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</si>
  <si>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</si>
  <si>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</si>
  <si>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</si>
  <si>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</si>
  <si>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</si>
  <si>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</si>
  <si>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</si>
  <si>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</si>
  <si>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</si>
  <si>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</si>
  <si>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</si>
  <si>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</si>
  <si>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</si>
  <si>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</si>
  <si>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</si>
  <si>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</si>
  <si>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</si>
  <si>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</si>
  <si>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</si>
  <si>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</si>
  <si>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</si>
  <si>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</si>
  <si>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</si>
  <si>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</si>
  <si>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</si>
  <si>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</si>
  <si>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</si>
  <si>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</si>
  <si>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</si>
  <si>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</si>
  <si>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</si>
  <si>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</si>
  <si>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</si>
  <si>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</si>
  <si>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</si>
  <si>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</si>
  <si>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</si>
  <si>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</si>
  <si>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</si>
  <si>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</si>
  <si>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</si>
  <si>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</si>
  <si>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</si>
  <si>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</si>
  <si>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</si>
  <si>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</si>
  <si>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</si>
  <si>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</si>
  <si>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</si>
  <si>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</si>
  <si>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</si>
  <si>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</si>
  <si>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</si>
  <si>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</si>
  <si>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</si>
  <si>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</si>
  <si>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</si>
  <si>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</si>
  <si>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</si>
  <si>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</si>
  <si>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</si>
  <si>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</si>
  <si>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</si>
  <si>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</si>
  <si>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</si>
  <si>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</si>
  <si>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</si>
  <si>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</si>
  <si>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</si>
  <si>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</si>
  <si>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</si>
  <si>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</si>
  <si>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</si>
  <si>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</si>
  <si>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</si>
  <si>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</si>
  <si>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</si>
  <si>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</si>
  <si>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</si>
  <si>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</si>
  <si>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</si>
  <si>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</si>
  <si>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</si>
  <si>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</si>
  <si>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</si>
  <si>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</si>
  <si>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</si>
  <si>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</si>
  <si>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</si>
  <si>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</si>
  <si>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</si>
  <si>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</si>
  <si>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</si>
  <si>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</si>
  <si>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</si>
  <si>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</si>
  <si>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</si>
  <si>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</si>
  <si>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</si>
  <si>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</si>
  <si>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</si>
  <si>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</si>
  <si>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</si>
  <si>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</si>
  <si>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</si>
  <si>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</si>
  <si>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</si>
  <si>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</si>
  <si>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</si>
  <si>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</si>
  <si>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</si>
  <si>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</si>
  <si>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</si>
  <si>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</si>
  <si>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</si>
  <si>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</si>
  <si>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</si>
  <si>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</si>
  <si>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</si>
  <si>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</si>
  <si>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</si>
  <si>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</si>
  <si>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</si>
  <si>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</si>
  <si>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</si>
  <si>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</si>
  <si>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</si>
  <si>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</si>
  <si>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</si>
  <si>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</si>
  <si>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</si>
  <si>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</si>
  <si>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</si>
  <si>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</si>
  <si>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</si>
  <si>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</si>
  <si>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</si>
  <si>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</si>
  <si>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</si>
  <si>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</si>
  <si>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</si>
  <si>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</si>
  <si>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</si>
  <si>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</si>
  <si>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</si>
  <si>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</si>
  <si>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</si>
  <si>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</si>
  <si>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</si>
  <si>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</si>
  <si>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</si>
  <si>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</si>
  <si>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</si>
  <si>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</si>
  <si>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</si>
  <si>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</si>
  <si>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</si>
  <si>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</si>
  <si>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</si>
  <si>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</si>
  <si>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</si>
  <si>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</si>
  <si>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</si>
  <si>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</si>
  <si>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</si>
  <si>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</si>
  <si>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</si>
  <si>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</si>
  <si>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</si>
  <si>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</si>
  <si>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</si>
  <si>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</si>
  <si>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</si>
  <si>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</si>
  <si>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</si>
  <si>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</si>
  <si>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</si>
  <si>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</si>
  <si>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</si>
  <si>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</si>
  <si>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</si>
  <si>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</si>
  <si>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</si>
  <si>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</si>
  <si>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</si>
  <si>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</si>
  <si>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</si>
  <si>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</si>
  <si>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</si>
  <si>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</si>
  <si>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</si>
  <si>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</si>
  <si>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</si>
  <si>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</si>
  <si>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</si>
  <si>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</si>
  <si>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</si>
  <si>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</si>
  <si>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</si>
  <si>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</si>
  <si>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</si>
  <si>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</si>
  <si>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</si>
  <si>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</si>
  <si>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</si>
  <si>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</si>
  <si>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</si>
  <si>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</si>
  <si>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</si>
  <si>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</si>
  <si>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</si>
  <si>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</si>
  <si>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</si>
  <si>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</si>
  <si>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</si>
  <si>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</si>
  <si>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</si>
  <si>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</si>
  <si>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</si>
  <si>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</si>
  <si>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</si>
  <si>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</si>
  <si>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</si>
  <si>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</si>
  <si>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</si>
  <si>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</si>
  <si>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</si>
  <si>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</si>
  <si>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</si>
  <si>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</si>
  <si>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</si>
  <si>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</si>
  <si>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</si>
  <si>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</si>
  <si>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</si>
  <si>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</si>
  <si>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</si>
  <si>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</si>
  <si>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</si>
  <si>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</si>
  <si>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</si>
  <si>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</si>
  <si>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</si>
  <si>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</si>
  <si>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</si>
  <si>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</si>
  <si>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</si>
  <si>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</si>
  <si>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</si>
  <si>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</si>
  <si>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</si>
  <si>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</si>
  <si>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</si>
  <si>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</si>
  <si>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</si>
  <si>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</si>
  <si>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</si>
  <si>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</si>
  <si>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</si>
  <si>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</si>
  <si>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</si>
  <si>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</si>
  <si>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</si>
  <si>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</si>
  <si>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</si>
  <si>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</si>
  <si>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</si>
  <si>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</si>
  <si>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</si>
  <si>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</si>
  <si>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</si>
  <si>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</si>
  <si>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</si>
  <si>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</si>
  <si>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</si>
  <si>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</si>
  <si>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</si>
  <si>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</si>
  <si>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</si>
  <si>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</si>
  <si>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</si>
  <si>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</si>
  <si>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</si>
  <si>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</si>
  <si>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</si>
  <si>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</si>
  <si>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</si>
  <si>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</si>
  <si>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</si>
  <si>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</si>
  <si>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</si>
  <si>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</si>
  <si>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</si>
  <si>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</si>
  <si>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</si>
  <si>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</si>
  <si>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</si>
  <si>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</si>
  <si>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</si>
  <si>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</si>
  <si>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</si>
  <si>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</si>
  <si>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</si>
  <si>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</si>
  <si>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</si>
  <si>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</si>
  <si>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</si>
  <si>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</si>
  <si>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</si>
  <si>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</si>
  <si>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</si>
  <si>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</si>
  <si>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</si>
  <si>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</si>
  <si>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</si>
  <si>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</si>
  <si>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</si>
  <si>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</si>
  <si>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</si>
  <si>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</si>
  <si>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</si>
  <si>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</si>
  <si>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</si>
  <si>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</si>
  <si>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</si>
  <si>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</si>
  <si>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</si>
  <si>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</si>
  <si>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</si>
  <si>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</si>
  <si>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</si>
  <si>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</si>
  <si>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</si>
  <si>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</si>
  <si>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</si>
  <si>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</si>
  <si>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</si>
  <si>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</si>
  <si>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</si>
  <si>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</si>
  <si>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</si>
  <si>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</si>
  <si>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</si>
  <si>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</si>
  <si>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</si>
  <si>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</si>
  <si>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</si>
  <si>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</si>
  <si>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</si>
  <si>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</si>
  <si>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</si>
  <si>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</si>
  <si>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</si>
  <si>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</si>
  <si>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</si>
  <si>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</si>
  <si>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</si>
  <si>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</si>
  <si>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</si>
  <si>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</si>
  <si>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</si>
  <si>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</si>
  <si>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</si>
  <si>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</si>
  <si>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</si>
  <si>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</si>
  <si>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</si>
  <si>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</si>
  <si>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</si>
  <si>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</si>
  <si>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</si>
  <si>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</si>
  <si>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</si>
  <si>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</si>
  <si>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</si>
  <si>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</si>
  <si>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</si>
  <si>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</si>
  <si>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</si>
  <si>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</si>
  <si>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</si>
  <si>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</si>
  <si>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</si>
  <si>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</si>
  <si>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</si>
  <si>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</si>
  <si>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</si>
  <si>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</si>
  <si>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</si>
  <si>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</si>
  <si>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</si>
  <si>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</si>
  <si>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</si>
  <si>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</si>
  <si>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</si>
  <si>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</si>
  <si>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</si>
  <si>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</si>
  <si>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</si>
  <si>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</si>
  <si>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</si>
  <si>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</si>
  <si>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</si>
  <si>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</si>
  <si>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</si>
  <si>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</si>
  <si>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</si>
  <si>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</si>
  <si>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</si>
  <si>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</si>
  <si>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</si>
  <si>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</si>
  <si>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</si>
  <si>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</si>
  <si>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</si>
  <si>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</si>
  <si>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</si>
  <si>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</si>
  <si>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</si>
  <si>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</si>
  <si>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</si>
  <si>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</si>
  <si>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</si>
  <si>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</si>
  <si>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</si>
  <si>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</si>
  <si>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</si>
  <si>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</si>
  <si>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</si>
  <si>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</si>
  <si>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</si>
  <si>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</si>
  <si>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</si>
  <si>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</si>
  <si>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</si>
  <si>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</si>
  <si>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</si>
  <si>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</si>
  <si>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</si>
  <si>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</si>
  <si>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</si>
  <si>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</si>
  <si>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</si>
  <si>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</si>
  <si>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</si>
  <si>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</si>
  <si>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</si>
  <si>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</si>
  <si>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</si>
  <si>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</si>
  <si>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</si>
  <si>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</si>
  <si>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</si>
  <si>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</si>
  <si>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</si>
  <si>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</si>
  <si>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</si>
  <si>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</si>
  <si>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</si>
  <si>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</si>
  <si>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</si>
  <si>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</si>
  <si>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</si>
  <si>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</si>
  <si>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</si>
  <si>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</si>
  <si>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</si>
  <si>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</si>
  <si>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</si>
  <si>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</si>
  <si>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</si>
  <si>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</si>
  <si>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</si>
  <si>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</si>
  <si>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</si>
  <si>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</si>
  <si>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</si>
  <si>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</si>
  <si>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</si>
  <si>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</si>
  <si>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</si>
  <si>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</si>
  <si>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</si>
  <si>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</si>
  <si>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</si>
  <si>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</si>
  <si>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</si>
  <si>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</si>
  <si>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</si>
  <si>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</si>
  <si>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</si>
  <si>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</si>
  <si>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</si>
  <si>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</si>
  <si>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</si>
  <si>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</si>
  <si>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</si>
  <si>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</si>
  <si>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</si>
  <si>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</si>
  <si>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</si>
  <si>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</si>
  <si>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</si>
  <si>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</si>
  <si>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</si>
  <si>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</si>
  <si>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</si>
  <si>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</si>
  <si>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</si>
  <si>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</si>
  <si>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</si>
  <si>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</si>
  <si>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</si>
  <si>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</si>
  <si>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</si>
  <si>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</si>
  <si>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</si>
  <si>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</si>
  <si>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</si>
  <si>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</si>
  <si>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</si>
  <si>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</si>
  <si>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</si>
  <si>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</si>
  <si>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</si>
  <si>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</si>
  <si>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</si>
  <si>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</si>
  <si>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</si>
  <si>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</si>
  <si>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</si>
  <si>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</si>
  <si>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</si>
  <si>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</si>
  <si>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</si>
  <si>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</si>
  <si>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</si>
  <si>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</si>
  <si>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</si>
  <si>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</si>
  <si>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</si>
  <si>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</si>
  <si>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</si>
  <si>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</si>
  <si>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</si>
  <si>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</si>
  <si>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</si>
  <si>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</si>
  <si>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</si>
  <si>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</si>
  <si>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</si>
  <si>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</si>
  <si>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</si>
  <si>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</si>
  <si>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</si>
  <si>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</si>
  <si>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</si>
  <si>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</si>
  <si>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</si>
  <si>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</si>
  <si>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</si>
  <si>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</si>
  <si>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</si>
  <si>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</si>
  <si>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</si>
  <si>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</si>
  <si>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</si>
  <si>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</si>
  <si>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</si>
  <si>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</si>
  <si>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</si>
  <si>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</si>
  <si>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</si>
  <si>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</si>
  <si>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</si>
  <si>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</si>
  <si>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</si>
  <si>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</si>
  <si>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</si>
  <si>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</si>
  <si>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</si>
  <si>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</si>
  <si>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</si>
  <si>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</si>
  <si>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</si>
  <si>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</si>
  <si>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</si>
  <si>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</si>
  <si>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</si>
  <si>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</si>
  <si>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</si>
  <si>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</si>
  <si>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</si>
  <si>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</si>
  <si>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</si>
  <si>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</si>
  <si>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</si>
  <si>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</si>
  <si>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</si>
  <si>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</si>
  <si>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</si>
  <si>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</si>
  <si>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</si>
  <si>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</si>
  <si>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</si>
  <si>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</si>
  <si>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</si>
  <si>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</si>
  <si>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</si>
  <si>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</si>
  <si>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</si>
  <si>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</si>
  <si>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</si>
  <si>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</si>
  <si>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</si>
  <si>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</si>
  <si>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</si>
  <si>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</si>
  <si>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</si>
  <si>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</si>
  <si>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</si>
  <si>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</si>
  <si>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</si>
  <si>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</si>
  <si>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</si>
  <si>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</si>
  <si>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</si>
  <si>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</si>
  <si>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</si>
  <si>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</si>
  <si>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</si>
  <si>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</si>
  <si>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</si>
  <si>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</si>
  <si>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</si>
  <si>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</si>
  <si>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</si>
  <si>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</si>
  <si>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</si>
  <si>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</si>
  <si>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</si>
  <si>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</si>
  <si>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</si>
  <si>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</si>
  <si>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</si>
  <si>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</si>
  <si>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</si>
  <si>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</si>
  <si>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</si>
  <si>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</si>
  <si>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</si>
  <si>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</si>
  <si>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</si>
  <si>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</si>
  <si>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</si>
  <si>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</si>
  <si>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</si>
  <si>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</si>
  <si>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</si>
  <si>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</si>
  <si>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</si>
  <si>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</si>
  <si>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</si>
  <si>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</si>
  <si>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</si>
  <si>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</si>
  <si>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</si>
  <si>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</si>
  <si>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</si>
  <si>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</si>
  <si>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</si>
  <si>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</si>
  <si>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</si>
  <si>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</si>
  <si>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</si>
  <si>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</si>
  <si>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</si>
  <si>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</si>
  <si>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</si>
  <si>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</si>
  <si>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</si>
  <si>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</si>
  <si>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</si>
  <si>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</si>
  <si>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</si>
  <si>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</si>
  <si>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</si>
  <si>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</si>
  <si>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</si>
  <si>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</si>
  <si>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</si>
  <si>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</si>
  <si>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</si>
  <si>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</si>
  <si>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</si>
  <si>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</si>
  <si>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</si>
  <si>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</si>
  <si>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</si>
  <si>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</si>
  <si>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</si>
  <si>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</si>
  <si>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</si>
  <si>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</si>
  <si>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</si>
  <si>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</si>
  <si>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</si>
  <si>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</si>
  <si>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</si>
  <si>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</si>
  <si>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</si>
  <si>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</si>
  <si>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</si>
  <si>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</si>
  <si>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</si>
  <si>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</si>
  <si>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</si>
  <si>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</si>
  <si>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</si>
  <si>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</si>
  <si>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</si>
  <si>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</si>
  <si>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</si>
  <si>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</si>
  <si>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</si>
  <si>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</si>
  <si>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</si>
  <si>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</si>
  <si>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</si>
  <si>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</si>
  <si>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</si>
  <si>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</si>
  <si>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</si>
  <si>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</si>
  <si>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</si>
  <si>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</si>
  <si>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</si>
  <si>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</si>
  <si>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</si>
  <si>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</si>
  <si>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</si>
  <si>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</si>
  <si>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</si>
  <si>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</si>
  <si>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</si>
  <si>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</si>
  <si>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</si>
  <si>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</si>
  <si>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</si>
  <si>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</si>
  <si>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</si>
  <si>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</si>
  <si>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</si>
  <si>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</si>
  <si>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</si>
  <si>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</si>
  <si>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</si>
  <si>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</si>
  <si>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</si>
  <si>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</si>
  <si>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</si>
  <si>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</si>
  <si>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</si>
  <si>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</si>
  <si>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</si>
  <si>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</si>
  <si>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</si>
  <si>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</si>
  <si>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</si>
  <si>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</si>
  <si>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</si>
  <si>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</si>
  <si>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</si>
  <si>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</si>
  <si>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</si>
  <si>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</si>
  <si>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</si>
  <si>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</si>
  <si>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</si>
  <si>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</si>
  <si>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</si>
  <si>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</si>
  <si>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</si>
  <si>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</si>
  <si>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</si>
  <si>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</si>
  <si>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</si>
  <si>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</si>
  <si>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</si>
  <si>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</si>
  <si>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</si>
  <si>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</si>
  <si>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</si>
  <si>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</si>
  <si>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</si>
  <si>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</si>
  <si>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</si>
  <si>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</si>
  <si>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</si>
  <si>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</si>
  <si>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</si>
  <si>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</si>
  <si>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</si>
  <si>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</si>
  <si>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</si>
  <si>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</si>
  <si>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</si>
  <si>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</si>
  <si>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</si>
  <si>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</si>
  <si>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</si>
  <si>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</si>
  <si>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</si>
  <si>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</si>
  <si>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</si>
  <si>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</si>
  <si>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</si>
  <si>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</si>
  <si>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</si>
  <si>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</si>
  <si>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</si>
  <si>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</si>
  <si>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</si>
  <si>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</si>
  <si>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</si>
  <si>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</si>
  <si>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</si>
  <si>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</si>
  <si>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</si>
  <si>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</si>
  <si>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</si>
  <si>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</si>
  <si>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</si>
  <si>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</si>
  <si>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</si>
  <si>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</si>
  <si>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</si>
  <si>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</si>
  <si>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</si>
  <si>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</si>
  <si>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</si>
  <si>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</si>
  <si>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</si>
  <si>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</si>
  <si>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</si>
  <si>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</si>
  <si>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</si>
  <si>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</si>
  <si>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</si>
  <si>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</si>
  <si>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</si>
  <si>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</si>
  <si>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</si>
  <si>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</si>
  <si>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</si>
  <si>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</si>
  <si>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</si>
  <si>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</si>
  <si>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</si>
  <si>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</si>
  <si>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</si>
  <si>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</si>
  <si>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</si>
  <si>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</si>
  <si>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</si>
  <si>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</si>
  <si>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</si>
  <si>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</si>
  <si>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</si>
  <si>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</si>
  <si>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</si>
  <si>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</si>
  <si>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</si>
  <si>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</si>
  <si>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</si>
  <si>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</si>
  <si>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</si>
  <si>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</si>
  <si>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</si>
  <si>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</si>
  <si>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</si>
  <si>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</si>
  <si>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</si>
  <si>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</si>
  <si>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</si>
  <si>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</si>
  <si>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</si>
  <si>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</si>
  <si>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</si>
  <si>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</si>
  <si>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</si>
  <si>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</si>
  <si>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</si>
  <si>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</si>
  <si>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</si>
  <si>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</si>
  <si>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</si>
  <si>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</si>
  <si>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</si>
  <si>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</si>
  <si>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</si>
  <si>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</si>
  <si>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</si>
  <si>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</si>
  <si>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</si>
  <si>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</si>
  <si>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</si>
  <si>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</si>
  <si>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</si>
  <si>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</si>
  <si>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</si>
  <si>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</si>
  <si>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</si>
  <si>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</si>
  <si>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</si>
  <si>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</si>
  <si>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</si>
  <si>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</si>
  <si>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</si>
  <si>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</si>
  <si>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</si>
  <si>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</si>
  <si>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</si>
  <si>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</si>
  <si>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</si>
  <si>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</si>
  <si>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</si>
  <si>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</si>
  <si>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</si>
  <si>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</si>
  <si>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</si>
  <si>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</si>
  <si>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</si>
  <si>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</si>
  <si>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</si>
  <si>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</si>
  <si>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</si>
  <si>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</si>
  <si>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</si>
  <si>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</si>
  <si>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</si>
  <si>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</si>
  <si>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</si>
  <si>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</si>
  <si>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</si>
  <si>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</si>
  <si>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</si>
  <si>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</si>
  <si>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</si>
  <si>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</si>
  <si>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</si>
  <si>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</si>
  <si>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</si>
  <si>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</si>
  <si>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</si>
  <si>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</si>
  <si>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</si>
  <si>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</si>
  <si>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</si>
  <si>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</si>
  <si>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</si>
  <si>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</si>
  <si>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</si>
  <si>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</si>
  <si>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</si>
  <si>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</si>
  <si>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</si>
  <si>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</si>
  <si>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</si>
  <si>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</si>
  <si>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</si>
  <si>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</si>
  <si>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</si>
  <si>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</si>
  <si>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</si>
  <si>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</si>
  <si>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</si>
  <si>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</si>
  <si>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</si>
  <si>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</si>
  <si>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</si>
  <si>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</si>
  <si>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</si>
  <si>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</si>
  <si>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</si>
  <si>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</si>
  <si>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</si>
  <si>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</si>
  <si>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</si>
  <si>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</si>
  <si>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</si>
  <si>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</si>
  <si>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</si>
  <si>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</si>
  <si>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</si>
  <si>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</si>
  <si>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</si>
  <si>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</si>
  <si>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</si>
  <si>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</si>
  <si>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</si>
  <si>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</si>
  <si>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</si>
  <si>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</si>
  <si>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</si>
  <si>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</si>
  <si>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</si>
  <si>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</si>
  <si>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</si>
  <si>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</si>
  <si>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</si>
  <si>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</si>
  <si>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</si>
  <si>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</si>
  <si>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</si>
  <si>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</si>
  <si>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</si>
  <si>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</si>
  <si>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</si>
  <si>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</si>
  <si>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</si>
  <si>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</si>
  <si>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</si>
  <si>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</si>
  <si>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</si>
  <si>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</si>
  <si>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</si>
  <si>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</si>
  <si>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</si>
  <si>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</si>
  <si>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</si>
  <si>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</si>
  <si>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</si>
  <si>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</si>
  <si>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</si>
  <si>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</si>
  <si>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</si>
  <si>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</si>
  <si>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</si>
  <si>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</si>
  <si>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</si>
  <si>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</si>
  <si>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</si>
  <si>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</si>
  <si>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</si>
  <si>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</si>
  <si>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</si>
  <si>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</si>
  <si>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</si>
  <si>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</si>
  <si>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</si>
  <si>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</si>
  <si>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</si>
  <si>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</si>
  <si>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</si>
  <si>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</si>
  <si>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</si>
  <si>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</si>
  <si>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</si>
  <si>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</si>
  <si>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</si>
  <si>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</si>
  <si>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</si>
  <si>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</si>
  <si>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</si>
  <si>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</si>
  <si>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</si>
  <si>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</si>
  <si>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</si>
  <si>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</si>
  <si>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</si>
  <si>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</si>
  <si>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</si>
  <si>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</si>
  <si>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</si>
  <si>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</si>
  <si>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</si>
  <si>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</si>
  <si>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</si>
  <si>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</si>
  <si>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</si>
  <si>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</si>
  <si>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</si>
  <si>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</si>
  <si>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</si>
  <si>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</si>
  <si>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</si>
  <si>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</si>
  <si>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</si>
  <si>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</si>
  <si>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</si>
  <si>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</si>
  <si>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</si>
  <si>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</si>
  <si>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</si>
  <si>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</si>
  <si>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</si>
  <si>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</si>
  <si>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</si>
  <si>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</si>
  <si>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</si>
  <si>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</si>
  <si>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</si>
  <si>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</si>
  <si>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</si>
  <si>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</si>
  <si>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</si>
  <si>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</si>
  <si>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</si>
  <si>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</si>
  <si>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</si>
  <si>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</si>
  <si>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</si>
  <si>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</si>
  <si>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</si>
  <si>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</si>
  <si>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</si>
  <si>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</si>
  <si>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</si>
  <si>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</si>
  <si>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</si>
  <si>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</si>
  <si>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</si>
  <si>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</si>
  <si>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</si>
  <si>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</si>
  <si>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</si>
  <si>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</si>
  <si>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</si>
  <si>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</si>
  <si>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</si>
  <si>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</si>
  <si>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</si>
  <si>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</si>
  <si>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</si>
  <si>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</si>
  <si>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</si>
  <si>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</si>
  <si>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</si>
  <si>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</si>
  <si>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</si>
  <si>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</si>
  <si>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</si>
  <si>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</si>
  <si>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</si>
  <si>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</si>
  <si>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</si>
  <si>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</si>
  <si>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</si>
  <si>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</si>
  <si>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</si>
  <si>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</si>
  <si>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</si>
  <si>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</si>
  <si>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</si>
  <si>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</si>
  <si>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</si>
  <si>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</si>
  <si>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</si>
  <si>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</si>
  <si>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</si>
  <si>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</si>
  <si>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</si>
  <si>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</si>
  <si>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</si>
  <si>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</si>
  <si>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</si>
  <si>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</si>
  <si>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</si>
  <si>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</si>
  <si>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</si>
  <si>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</si>
  <si>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</si>
  <si>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</si>
  <si>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</si>
  <si>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</si>
  <si>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</si>
  <si>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</si>
  <si>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</si>
  <si>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</si>
  <si>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</si>
  <si>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</si>
  <si>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</si>
  <si>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</si>
  <si>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</si>
  <si>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</si>
  <si>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</si>
  <si>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</si>
  <si>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</si>
  <si>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</si>
  <si>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</si>
  <si>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</si>
  <si>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</si>
  <si>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</si>
  <si>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</si>
  <si>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</si>
  <si>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</si>
  <si>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</si>
  <si>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</si>
  <si>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</si>
  <si>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</si>
  <si>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</si>
  <si>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</si>
  <si>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</si>
  <si>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</si>
  <si>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</si>
  <si>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</si>
  <si>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</si>
  <si>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</si>
  <si>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</si>
  <si>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</si>
  <si>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</si>
  <si>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</si>
  <si>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</si>
  <si>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</si>
  <si>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</si>
  <si>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</si>
  <si>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</si>
  <si>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</si>
  <si>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</si>
  <si>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</si>
  <si>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</si>
  <si>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</si>
  <si>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</si>
  <si>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</si>
  <si>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</si>
  <si>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</si>
  <si>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</si>
  <si>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</si>
  <si>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</si>
  <si>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</si>
  <si>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</si>
  <si>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</si>
  <si>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</si>
  <si>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</si>
  <si>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</si>
  <si>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</si>
  <si>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</si>
  <si>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</si>
  <si>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</si>
  <si>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</si>
  <si>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</si>
  <si>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</si>
  <si>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</si>
  <si>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</si>
  <si>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</si>
  <si>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</si>
  <si>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</si>
  <si>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</si>
  <si>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</si>
  <si>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</si>
  <si>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</si>
  <si>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</si>
  <si>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</si>
  <si>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</si>
  <si>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</si>
  <si>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</si>
  <si>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</si>
  <si>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</si>
  <si>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</si>
  <si>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</si>
  <si>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</si>
  <si>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</si>
  <si>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</si>
  <si>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</si>
  <si>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</si>
  <si>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</si>
  <si>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</si>
  <si>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</si>
  <si>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</si>
  <si>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</si>
  <si>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</si>
  <si>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</si>
  <si>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</si>
  <si>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</si>
  <si>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</si>
  <si>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</si>
  <si>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</si>
  <si>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</si>
  <si>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</si>
  <si>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</si>
  <si>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</si>
  <si>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</si>
  <si>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</si>
  <si>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</si>
  <si>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</si>
  <si>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</si>
  <si>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</si>
  <si>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</si>
  <si>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</si>
  <si>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</si>
  <si>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</si>
  <si>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</si>
  <si>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</si>
  <si>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</si>
  <si>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</si>
  <si>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</si>
  <si>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</si>
  <si>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</si>
  <si>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</si>
  <si>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</si>
  <si>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</si>
  <si>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</si>
  <si>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</si>
  <si>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</si>
  <si>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</si>
  <si>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</si>
  <si>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</si>
  <si>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</si>
  <si>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</si>
  <si>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</si>
  <si>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</si>
  <si>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</si>
  <si>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</si>
  <si>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</si>
  <si>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</si>
  <si>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</si>
  <si>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</si>
  <si>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</si>
  <si>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</si>
  <si>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</si>
  <si>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</si>
  <si>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</si>
  <si>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</si>
  <si>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</si>
  <si>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</si>
  <si>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</si>
  <si>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</si>
  <si>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</si>
  <si>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</si>
  <si>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</si>
  <si>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</si>
  <si>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</si>
  <si>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</si>
  <si>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</si>
  <si>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</si>
  <si>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</si>
  <si>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</si>
  <si>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</si>
  <si>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</si>
  <si>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</si>
  <si>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</si>
  <si>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</si>
  <si>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</si>
  <si>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</si>
  <si>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</si>
  <si>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</si>
  <si>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</si>
  <si>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</si>
  <si>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</si>
  <si>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</si>
  <si>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</si>
  <si>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</si>
  <si>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</si>
  <si>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</si>
  <si>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</si>
  <si>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</si>
  <si>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</si>
  <si>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</si>
  <si>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</si>
  <si>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</si>
  <si>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</si>
  <si>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</si>
  <si>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</si>
  <si>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</si>
  <si>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</si>
  <si>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</si>
  <si>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</si>
  <si>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</si>
  <si>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</si>
  <si>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</si>
  <si>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</si>
  <si>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</si>
  <si>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</si>
  <si>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</si>
  <si>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</si>
  <si>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</si>
  <si>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</si>
  <si>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</si>
  <si>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</si>
  <si>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</si>
  <si>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</si>
  <si>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</si>
  <si>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</si>
  <si>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</si>
  <si>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</si>
  <si>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</si>
  <si>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</si>
  <si>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</si>
  <si>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</si>
  <si>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</si>
  <si>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</si>
  <si>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</si>
  <si>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</si>
  <si>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</si>
  <si>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</si>
  <si>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</si>
  <si>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</si>
  <si>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</si>
  <si>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</si>
  <si>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</si>
  <si>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</si>
  <si>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</si>
  <si>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</si>
  <si>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</si>
  <si>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</si>
  <si>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</si>
  <si>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</si>
  <si>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</si>
  <si>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</si>
  <si>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</si>
  <si>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</si>
  <si>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</si>
  <si>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</si>
  <si>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</si>
  <si>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</si>
  <si>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</si>
  <si>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</si>
  <si>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</si>
  <si>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</si>
  <si>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</si>
  <si>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</si>
  <si>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</si>
  <si>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</si>
  <si>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</si>
  <si>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</si>
  <si>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</si>
  <si>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</si>
  <si>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</si>
  <si>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</si>
  <si>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</si>
  <si>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</si>
  <si>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</si>
  <si>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</si>
  <si>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</si>
  <si>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</si>
  <si>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</si>
  <si>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</si>
  <si>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</si>
  <si>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</si>
  <si>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</si>
  <si>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</si>
  <si>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</si>
  <si>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</si>
  <si>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</si>
  <si>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</si>
  <si>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</si>
  <si>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</si>
  <si>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</si>
  <si>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</si>
  <si>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</si>
  <si>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</si>
  <si>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</si>
  <si>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</si>
  <si>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</si>
  <si>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</si>
  <si>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</si>
  <si>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</si>
  <si>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</si>
  <si>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</si>
  <si>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</si>
  <si>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</si>
  <si>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</si>
  <si>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</si>
  <si>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</si>
  <si>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</si>
  <si>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</si>
  <si>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</si>
  <si>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</si>
  <si>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</si>
  <si>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</si>
  <si>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</si>
  <si>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</si>
  <si>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</si>
  <si>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</si>
  <si>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</si>
  <si>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</si>
  <si>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</si>
  <si>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</si>
  <si>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</si>
  <si>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</si>
  <si>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</si>
  <si>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</si>
  <si>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</si>
  <si>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</si>
  <si>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</si>
  <si>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</si>
  <si>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</si>
  <si>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</si>
  <si>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</si>
  <si>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</si>
  <si>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</si>
  <si>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</si>
  <si>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</si>
  <si>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</si>
  <si>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</si>
  <si>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</si>
  <si>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</si>
  <si>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</si>
  <si>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</si>
  <si>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</si>
  <si>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</si>
  <si>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</si>
  <si>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</si>
  <si>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</si>
  <si>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</si>
  <si>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</si>
  <si>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</si>
  <si>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</si>
  <si>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</si>
  <si>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</si>
  <si>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</si>
  <si>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</si>
  <si>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</si>
  <si>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</si>
  <si>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</si>
  <si>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</si>
  <si>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</si>
  <si>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</si>
  <si>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</si>
  <si>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</si>
  <si>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</si>
  <si>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</si>
  <si>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</si>
  <si>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</si>
  <si>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</si>
  <si>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</si>
  <si>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</si>
  <si>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</si>
  <si>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</si>
  <si>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</si>
  <si>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</si>
  <si>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</si>
  <si>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</si>
  <si>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</si>
  <si>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</si>
  <si>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</si>
  <si>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</si>
  <si>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</si>
  <si>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</si>
  <si>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</si>
  <si>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</si>
  <si>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</si>
  <si>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</si>
  <si>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</si>
  <si>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</si>
  <si>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</si>
  <si>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</si>
  <si>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</si>
  <si>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</si>
  <si>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</si>
  <si>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</si>
  <si>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</si>
  <si>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</si>
  <si>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</si>
  <si>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</si>
  <si>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</si>
  <si>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</si>
  <si>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</si>
  <si>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</si>
  <si>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</si>
  <si>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</si>
  <si>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</si>
  <si>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</si>
  <si>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</si>
  <si>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</si>
  <si>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</si>
  <si>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</si>
  <si>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</si>
  <si>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</si>
  <si>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</si>
  <si>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</si>
  <si>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</si>
  <si>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</si>
  <si>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</si>
  <si>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</si>
  <si>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</si>
  <si>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</si>
  <si>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</si>
  <si>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</si>
  <si>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</si>
  <si>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</si>
  <si>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</si>
  <si>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</si>
  <si>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</si>
  <si>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</si>
  <si>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</si>
  <si>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</si>
  <si>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</si>
  <si>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</si>
  <si>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</si>
  <si>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</si>
  <si>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</si>
  <si>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</si>
  <si>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</si>
  <si>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</si>
  <si>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</si>
  <si>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</si>
  <si>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</si>
  <si>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</si>
  <si>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</si>
  <si>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</si>
  <si>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</si>
  <si>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</si>
  <si>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</si>
  <si>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</si>
  <si>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</si>
  <si>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</si>
  <si>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</si>
  <si>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</si>
  <si>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</si>
  <si>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</si>
  <si>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</si>
  <si>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</si>
  <si>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</si>
  <si>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</si>
  <si>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</si>
  <si>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</si>
  <si>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</si>
  <si>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</si>
  <si>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</si>
  <si>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</si>
  <si>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</si>
  <si>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</si>
  <si>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</si>
  <si>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</si>
  <si>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</si>
  <si>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</si>
  <si>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</si>
  <si>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</si>
  <si>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</si>
  <si>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</si>
  <si>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</si>
  <si>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</si>
  <si>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</si>
  <si>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</si>
  <si>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</si>
  <si>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</si>
  <si>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</si>
  <si>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</si>
  <si>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</si>
  <si>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</si>
  <si>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</si>
  <si>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</si>
  <si>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</si>
  <si>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</si>
  <si>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</si>
  <si>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</si>
  <si>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</si>
  <si>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</si>
  <si>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</si>
  <si>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</si>
  <si>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</si>
  <si>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</si>
  <si>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</si>
  <si>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</si>
  <si>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</si>
  <si>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</si>
  <si>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</si>
  <si>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</si>
  <si>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</si>
  <si>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</si>
  <si>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</si>
  <si>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</si>
  <si>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</si>
  <si>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</si>
  <si>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</si>
  <si>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</si>
  <si>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</si>
  <si>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</si>
  <si>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</si>
  <si>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</si>
  <si>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</si>
  <si>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</si>
  <si>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</si>
  <si>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</si>
  <si>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</si>
  <si>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</si>
  <si>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</si>
  <si>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</si>
  <si>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</si>
  <si>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</si>
  <si>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</si>
  <si>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</si>
  <si>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</si>
  <si>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</si>
  <si>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</si>
  <si>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</si>
  <si>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</si>
  <si>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</si>
  <si>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</si>
  <si>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</si>
  <si>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</si>
  <si>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</si>
  <si>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</si>
  <si>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</si>
  <si>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</si>
  <si>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</si>
  <si>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</si>
  <si>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</si>
  <si>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</si>
  <si>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</si>
  <si>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</si>
  <si>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</si>
  <si>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</si>
  <si>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</si>
  <si>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</si>
  <si>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</si>
  <si>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</si>
  <si>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</si>
  <si>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</si>
  <si>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</si>
  <si>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</si>
  <si>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</si>
  <si>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</si>
  <si>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</si>
  <si>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</si>
  <si>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</si>
  <si>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</si>
  <si>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</si>
  <si>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</si>
  <si>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</si>
  <si>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</si>
  <si>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</si>
  <si>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</si>
  <si>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</si>
  <si>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</si>
  <si>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</si>
  <si>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</si>
  <si>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</si>
  <si>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</si>
  <si>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</si>
  <si>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</si>
  <si>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</si>
  <si>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</si>
  <si>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</si>
  <si>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</si>
  <si>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</si>
  <si>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</si>
  <si>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</si>
  <si>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</si>
  <si>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</si>
  <si>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</si>
  <si>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</si>
  <si>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</si>
  <si>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</si>
  <si>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</si>
  <si>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</si>
  <si>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</si>
  <si>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</si>
  <si>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</si>
  <si>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</si>
  <si>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</si>
  <si>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</si>
  <si>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</si>
  <si>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</si>
  <si>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</si>
  <si>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</si>
  <si>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</si>
  <si>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</si>
  <si>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</si>
  <si>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</si>
  <si>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</si>
  <si>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</si>
  <si>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</si>
  <si>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</si>
  <si>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</si>
  <si>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</si>
  <si>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</si>
  <si>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</si>
  <si>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</si>
  <si>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</si>
  <si>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</si>
  <si>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</si>
  <si>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</si>
  <si>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</si>
  <si>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</si>
  <si>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</si>
  <si>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</si>
  <si>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</si>
  <si>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</si>
  <si>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</si>
  <si>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</si>
  <si>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</si>
  <si>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</si>
  <si>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</si>
  <si>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</si>
  <si>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</si>
  <si>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</si>
  <si>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</si>
  <si>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</si>
  <si>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</si>
  <si>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</si>
  <si>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</si>
  <si>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</si>
  <si>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</si>
  <si>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</si>
  <si>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</si>
  <si>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</si>
  <si>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</si>
  <si>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</si>
  <si>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</si>
  <si>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</si>
  <si>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</si>
  <si>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</si>
  <si>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</si>
  <si>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</si>
  <si>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</si>
  <si>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</si>
  <si>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</si>
  <si>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</si>
  <si>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</si>
  <si>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</si>
  <si>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</si>
  <si>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</si>
  <si>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</si>
  <si>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</si>
  <si>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</si>
  <si>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</si>
  <si>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</si>
  <si>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</si>
  <si>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</si>
  <si>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</si>
  <si>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</si>
  <si>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</si>
  <si>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</si>
  <si>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</si>
  <si>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</si>
  <si>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</si>
  <si>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</si>
  <si>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</si>
  <si>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</si>
  <si>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</si>
  <si>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</si>
  <si>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</si>
  <si>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</si>
  <si>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</si>
  <si>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</si>
  <si>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</si>
  <si>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</si>
  <si>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</si>
  <si>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</si>
  <si>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</si>
  <si>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</si>
  <si>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</si>
  <si>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</si>
  <si>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</si>
  <si>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</si>
  <si>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</si>
  <si>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</si>
  <si>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</si>
  <si>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</si>
  <si>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</si>
  <si>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</si>
  <si>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</si>
  <si>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</si>
  <si>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</si>
  <si>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</si>
  <si>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</si>
  <si>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</si>
  <si>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</si>
  <si>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</si>
  <si>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</si>
  <si>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</si>
  <si>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</si>
  <si>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</si>
  <si>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</si>
  <si>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</si>
  <si>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</si>
  <si>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</si>
  <si>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</si>
  <si>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</si>
  <si>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</si>
  <si>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</si>
  <si>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</si>
  <si>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</si>
  <si>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</si>
  <si>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</si>
  <si>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</si>
  <si>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</si>
  <si>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</si>
  <si>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</si>
  <si>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</si>
  <si>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</si>
  <si>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</si>
  <si>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</si>
  <si>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</si>
  <si>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</si>
  <si>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</si>
  <si>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</si>
  <si>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</si>
  <si>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</si>
  <si>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</si>
  <si>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</si>
  <si>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</si>
  <si>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</si>
  <si>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</si>
  <si>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</si>
  <si>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</si>
  <si>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</si>
  <si>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</si>
  <si>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</si>
  <si>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</si>
  <si>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</si>
  <si>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</si>
  <si>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</si>
  <si>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</si>
  <si>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</si>
  <si>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</si>
  <si>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</si>
  <si>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</si>
  <si>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</si>
  <si>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</si>
  <si>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</si>
  <si>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</si>
  <si>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</si>
  <si>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</si>
  <si>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</si>
  <si>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</si>
  <si>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</si>
  <si>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</si>
  <si>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</si>
  <si>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</si>
  <si>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</si>
  <si>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</si>
  <si>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</si>
  <si>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</si>
  <si>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</si>
  <si>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</si>
  <si>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</si>
  <si>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</si>
  <si>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</si>
  <si>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</si>
  <si>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</si>
  <si>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</si>
  <si>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</si>
  <si>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</si>
  <si>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</si>
  <si>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</si>
  <si>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</si>
  <si>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</si>
  <si>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</si>
  <si>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</si>
  <si>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</si>
  <si>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</si>
  <si>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</si>
  <si>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</si>
  <si>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</si>
  <si>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</si>
  <si>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</si>
  <si>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</si>
  <si>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</si>
  <si>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</si>
  <si>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</si>
  <si>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</si>
  <si>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</si>
  <si>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</si>
  <si>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</si>
  <si>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</si>
  <si>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</si>
  <si>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</si>
  <si>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</si>
  <si>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</si>
  <si>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</si>
  <si>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</si>
  <si>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</si>
  <si>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</si>
  <si>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</si>
  <si>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</si>
  <si>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</si>
  <si>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</si>
  <si>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</si>
  <si>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</si>
  <si>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</si>
  <si>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</si>
  <si>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</si>
  <si>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</si>
  <si>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</si>
  <si>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</si>
  <si>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</si>
  <si>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</si>
  <si>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</si>
  <si>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</si>
  <si>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</si>
  <si>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</si>
  <si>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</si>
  <si>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</si>
  <si>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</si>
  <si>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</si>
  <si>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</si>
  <si>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</si>
  <si>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</si>
  <si>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</si>
  <si>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</si>
  <si>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</si>
  <si>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</si>
  <si>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</si>
  <si>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</si>
  <si>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</si>
  <si>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</si>
  <si>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</si>
  <si>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</si>
  <si>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</si>
  <si>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</si>
  <si>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</si>
  <si>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</si>
  <si>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</si>
  <si>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</si>
  <si>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</si>
  <si>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</si>
  <si>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</si>
  <si>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</si>
  <si>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</si>
  <si>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</si>
  <si>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</si>
  <si>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</si>
  <si>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</si>
  <si>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</si>
  <si>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</si>
  <si>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</si>
  <si>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</si>
  <si>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</si>
  <si>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</si>
  <si>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</si>
  <si>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</si>
  <si>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</si>
  <si>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</si>
  <si>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</si>
  <si>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</si>
  <si>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</si>
  <si>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</si>
  <si>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</si>
  <si>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</si>
  <si>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</si>
  <si>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</si>
  <si>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</si>
  <si>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</si>
  <si>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</si>
  <si>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</si>
  <si>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</si>
  <si>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</si>
  <si>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</si>
  <si>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</si>
  <si>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</si>
  <si>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</si>
  <si>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</si>
  <si>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</si>
  <si>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</si>
  <si>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</si>
  <si>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</si>
  <si>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</si>
  <si>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</si>
  <si>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</si>
  <si>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</si>
  <si>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</si>
  <si>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</si>
  <si>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</si>
  <si>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</si>
  <si>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</si>
  <si>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</si>
  <si>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</si>
  <si>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</si>
  <si>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</si>
  <si>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</si>
  <si>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</si>
  <si>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</si>
  <si>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</si>
  <si>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</si>
  <si>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</si>
  <si>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</si>
  <si>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</si>
  <si>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</si>
  <si>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</si>
  <si>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</si>
  <si>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</si>
  <si>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</si>
  <si>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</si>
  <si>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</si>
  <si>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</si>
  <si>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</si>
  <si>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</si>
  <si>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</si>
  <si>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</si>
  <si>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</si>
  <si>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</si>
  <si>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</si>
  <si>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</si>
  <si>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</si>
  <si>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</si>
  <si>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</si>
  <si>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</si>
  <si>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</si>
  <si>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</si>
  <si>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</si>
  <si>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</si>
  <si>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</si>
  <si>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</si>
  <si>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</si>
  <si>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</si>
  <si>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</si>
  <si>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</si>
  <si>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</si>
  <si>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</si>
  <si>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</si>
  <si>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</si>
  <si>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</si>
  <si>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</si>
  <si>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</si>
  <si>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</si>
  <si>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</si>
  <si>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</si>
  <si>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</si>
  <si>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</si>
  <si>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</si>
  <si>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</si>
  <si>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</si>
  <si>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</si>
  <si>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</si>
  <si>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</si>
  <si>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</si>
  <si>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</si>
  <si>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</si>
  <si>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</si>
  <si>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</si>
  <si>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</si>
  <si>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</si>
  <si>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</si>
  <si>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</si>
  <si>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</si>
  <si>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</si>
  <si>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</si>
  <si>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</si>
  <si>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</si>
  <si>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</si>
  <si>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</si>
  <si>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</si>
  <si>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</si>
  <si>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</si>
  <si>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</si>
  <si>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</si>
  <si>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</si>
  <si>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</si>
  <si>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</si>
  <si>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</si>
  <si>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</si>
  <si>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</si>
  <si>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</si>
  <si>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</si>
  <si>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</si>
  <si>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</si>
  <si>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</si>
  <si>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</si>
  <si>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</si>
  <si>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</si>
  <si>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</si>
  <si>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</si>
  <si>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</si>
  <si>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</si>
  <si>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</si>
  <si>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</si>
  <si>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</si>
  <si>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</si>
  <si>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</si>
  <si>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</si>
  <si>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</si>
  <si>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</si>
  <si>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</si>
  <si>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</si>
  <si>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</si>
  <si>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</si>
  <si>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</si>
  <si>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</si>
  <si>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</si>
  <si>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</si>
  <si>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</si>
  <si>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</si>
  <si>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</si>
  <si>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</si>
  <si>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</si>
  <si>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</si>
  <si>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</si>
  <si>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</si>
  <si>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</si>
  <si>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</si>
  <si>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</si>
  <si>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</si>
  <si>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</si>
  <si>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</si>
  <si>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</si>
  <si>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</si>
  <si>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</si>
  <si>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</si>
  <si>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</si>
  <si>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</si>
  <si>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</si>
  <si>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</si>
  <si>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</si>
  <si>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</si>
  <si>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</si>
  <si>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</si>
  <si>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</si>
  <si>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</si>
  <si>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</si>
  <si>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</si>
  <si>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</si>
  <si>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</si>
  <si>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</si>
  <si>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</si>
  <si>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</si>
  <si>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</si>
  <si>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</si>
  <si>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</si>
  <si>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</si>
  <si>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</si>
  <si>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</si>
  <si>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</si>
  <si>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</si>
  <si>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</si>
  <si>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</si>
  <si>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</si>
  <si>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</si>
  <si>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</si>
  <si>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</si>
  <si>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</si>
  <si>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</si>
  <si>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</si>
  <si>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</si>
  <si>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</si>
  <si>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</si>
  <si>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</si>
  <si>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</si>
  <si>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</si>
  <si>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</si>
  <si>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</si>
  <si>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</si>
  <si>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</si>
  <si>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</si>
  <si>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</si>
  <si>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</si>
  <si>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</si>
  <si>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</si>
  <si>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</si>
  <si>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</si>
  <si>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</si>
  <si>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</si>
  <si>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</si>
  <si>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</si>
  <si>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</si>
  <si>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</si>
  <si>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</si>
  <si>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</si>
  <si>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</si>
  <si>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</si>
  <si>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</si>
  <si>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</si>
  <si>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</si>
  <si>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</si>
  <si>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</si>
  <si>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</si>
  <si>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</si>
  <si>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</si>
  <si>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</si>
  <si>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</si>
  <si>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</si>
  <si>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</si>
  <si>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</si>
  <si>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</si>
  <si>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</si>
  <si>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</si>
  <si>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</si>
  <si>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</si>
  <si>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</si>
  <si>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</si>
  <si>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</si>
  <si>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</si>
  <si>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</si>
  <si>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</si>
  <si>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</si>
  <si>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</si>
  <si>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</si>
  <si>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</si>
  <si>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</si>
  <si>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</si>
  <si>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</si>
  <si>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</si>
  <si>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</si>
  <si>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</si>
  <si>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</si>
  <si>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</si>
  <si>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</si>
  <si>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</si>
  <si>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</si>
  <si>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</si>
  <si>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</si>
  <si>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</si>
  <si>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</si>
  <si>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</si>
  <si>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</si>
  <si>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</si>
  <si>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</si>
  <si>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</si>
  <si>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</si>
  <si>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</si>
  <si>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</si>
  <si>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</si>
  <si>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</si>
  <si>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</si>
  <si>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</si>
  <si>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</si>
  <si>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</si>
  <si>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</si>
  <si>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</si>
  <si>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</si>
  <si>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</si>
  <si>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</si>
  <si>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</si>
  <si>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</si>
  <si>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</si>
  <si>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</si>
  <si>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</si>
  <si>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</si>
  <si>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</si>
  <si>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</si>
  <si>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</si>
  <si>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</si>
  <si>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</si>
  <si>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</si>
  <si>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</si>
  <si>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</si>
  <si>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</si>
  <si>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</si>
  <si>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</si>
  <si>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</si>
  <si>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</si>
  <si>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</si>
  <si>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</si>
  <si>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</si>
  <si>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</si>
  <si>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</si>
  <si>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</si>
  <si>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</si>
  <si>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</si>
  <si>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</si>
  <si>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</si>
  <si>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</si>
  <si>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</si>
  <si>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</si>
  <si>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</si>
  <si>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</si>
  <si>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</si>
  <si>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</si>
  <si>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</si>
  <si>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</si>
  <si>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</si>
  <si>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</si>
  <si>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</si>
  <si>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</si>
  <si>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</si>
  <si>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</si>
  <si>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</si>
  <si>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</si>
  <si>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</si>
  <si>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</si>
  <si>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</si>
  <si>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</si>
  <si>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</si>
  <si>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</si>
  <si>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</si>
  <si>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</si>
  <si>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</si>
  <si>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</si>
  <si>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</si>
  <si>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</si>
  <si>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</si>
  <si>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</si>
  <si>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</si>
  <si>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</si>
  <si>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</si>
  <si>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</si>
  <si>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</si>
  <si>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</si>
  <si>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</si>
  <si>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</si>
  <si>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</si>
  <si>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</si>
  <si>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</si>
  <si>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</si>
  <si>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</si>
  <si>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</si>
  <si>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</si>
  <si>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</si>
  <si>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</si>
  <si>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</si>
  <si>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</si>
  <si>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</si>
  <si>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</si>
  <si>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</si>
  <si>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</si>
  <si>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</si>
  <si>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</si>
  <si>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</si>
  <si>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</si>
  <si>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</si>
  <si>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</si>
  <si>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</si>
  <si>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</si>
  <si>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</si>
  <si>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</si>
  <si>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</si>
  <si>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</si>
  <si>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</si>
  <si>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</si>
  <si>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</si>
  <si>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</si>
  <si>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</si>
  <si>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</si>
  <si>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</si>
  <si>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</si>
  <si>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</si>
  <si>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</si>
  <si>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</si>
  <si>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</si>
  <si>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</si>
  <si>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</si>
  <si>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</si>
  <si>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</si>
  <si>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</si>
  <si>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</si>
  <si>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</si>
  <si>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</si>
  <si>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</si>
  <si>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</si>
  <si>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</si>
  <si>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</si>
  <si>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</si>
  <si>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</si>
  <si>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</si>
  <si>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</si>
  <si>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</si>
  <si>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</si>
  <si>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</si>
  <si>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</si>
  <si>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</si>
  <si>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</si>
  <si>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</si>
  <si>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</si>
  <si>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</si>
  <si>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</si>
  <si>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</si>
  <si>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</si>
  <si>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</si>
  <si>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</si>
  <si>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</si>
  <si>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</si>
  <si>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</si>
  <si>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</si>
  <si>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</si>
  <si>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</si>
  <si>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</si>
  <si>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</si>
  <si>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</si>
  <si>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</si>
  <si>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</si>
  <si>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</si>
  <si>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</si>
  <si>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</si>
  <si>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</si>
  <si>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</si>
  <si>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</si>
  <si>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</si>
  <si>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</si>
  <si>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</si>
  <si>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</si>
  <si>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</si>
  <si>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</si>
  <si>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</si>
  <si>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</si>
  <si>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</si>
  <si>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</si>
  <si>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</si>
  <si>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</si>
  <si>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</si>
  <si>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</si>
  <si>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</si>
  <si>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</si>
  <si>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</si>
  <si>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</si>
  <si>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</si>
  <si>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</si>
  <si>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</si>
  <si>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</si>
  <si>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</si>
  <si>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</si>
  <si>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</si>
  <si>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</si>
  <si>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</si>
  <si>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</si>
  <si>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</si>
  <si>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</si>
  <si>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</si>
  <si>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</si>
  <si>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</si>
  <si>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</si>
  <si>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</si>
  <si>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</si>
  <si>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</si>
  <si>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</si>
  <si>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</si>
  <si>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</si>
  <si>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</si>
  <si>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</si>
  <si>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</si>
  <si>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</si>
  <si>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</si>
  <si>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</si>
  <si>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</si>
  <si>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</si>
  <si>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</si>
  <si>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</si>
  <si>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</si>
  <si>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</si>
  <si>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</si>
  <si>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</si>
  <si>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</si>
  <si>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</si>
  <si>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</si>
  <si>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</si>
  <si>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</si>
  <si>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</si>
  <si>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</si>
  <si>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</si>
  <si>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</si>
  <si>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</si>
  <si>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</si>
  <si>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</si>
  <si>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</si>
  <si>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</si>
  <si>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</si>
  <si>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</si>
  <si>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</si>
  <si>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</si>
  <si>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</si>
  <si>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</si>
  <si>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</si>
  <si>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</si>
  <si>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</si>
  <si>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</si>
  <si>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</si>
  <si>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</si>
  <si>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</si>
  <si>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</si>
  <si>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</si>
  <si>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</si>
  <si>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</si>
  <si>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</si>
  <si>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</si>
  <si>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</si>
  <si>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</si>
  <si>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</si>
  <si>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</si>
  <si>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</si>
  <si>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</si>
  <si>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</si>
  <si>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</si>
  <si>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</si>
  <si>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</si>
  <si>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</si>
  <si>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</si>
  <si>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</si>
  <si>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</si>
  <si>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</si>
  <si>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</si>
  <si>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</si>
  <si>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</si>
  <si>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</si>
  <si>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</si>
  <si>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</si>
  <si>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</si>
  <si>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</si>
  <si>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</si>
  <si>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</si>
  <si>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</si>
  <si>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</si>
  <si>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</si>
  <si>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</si>
  <si>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</si>
  <si>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</si>
  <si>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</si>
  <si>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</si>
  <si>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</si>
  <si>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</si>
  <si>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</si>
  <si>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</si>
  <si>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</si>
  <si>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</si>
  <si>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</si>
  <si>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</si>
  <si>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</si>
  <si>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</si>
  <si>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</si>
  <si>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</si>
  <si>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</si>
  <si>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</si>
  <si>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</si>
  <si>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</si>
  <si>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</si>
  <si>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</si>
  <si>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</si>
  <si>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</si>
  <si>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</si>
  <si>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</si>
  <si>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</si>
  <si>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</si>
  <si>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</si>
  <si>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</si>
  <si>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</si>
  <si>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</si>
  <si>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</si>
  <si>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</si>
  <si>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</si>
  <si>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</si>
  <si>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</si>
  <si>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</si>
  <si>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</si>
  <si>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</si>
  <si>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</si>
  <si>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</si>
  <si>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</si>
  <si>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</si>
  <si>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</si>
  <si>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</si>
  <si>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</si>
  <si>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</si>
  <si>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</si>
  <si>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</si>
  <si>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</si>
  <si>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</si>
  <si>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</si>
  <si>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</si>
  <si>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</si>
  <si>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</si>
  <si>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</si>
  <si>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</si>
  <si>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</si>
  <si>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</si>
  <si>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</si>
  <si>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</si>
  <si>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</si>
  <si>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</si>
  <si>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</si>
  <si>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</si>
  <si>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</si>
  <si>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</si>
  <si>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</si>
  <si>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</si>
  <si>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</si>
  <si>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</si>
  <si>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</si>
  <si>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</si>
  <si>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</si>
  <si>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</si>
  <si>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</si>
  <si>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</si>
  <si>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</si>
  <si>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</si>
  <si>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</si>
  <si>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</si>
  <si>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</si>
  <si>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</si>
  <si>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</si>
  <si>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</si>
  <si>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</si>
  <si>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</si>
  <si>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</si>
  <si>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</si>
  <si>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</si>
  <si>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</si>
  <si>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</si>
  <si>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</si>
  <si>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</si>
  <si>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</si>
  <si>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</si>
  <si>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</si>
  <si>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</si>
  <si>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</si>
  <si>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</si>
  <si>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</si>
  <si>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</si>
  <si>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</si>
  <si>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</si>
  <si>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</si>
  <si>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</si>
  <si>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</si>
  <si>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</si>
  <si>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</si>
  <si>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</si>
  <si>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</si>
  <si>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</si>
  <si>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</si>
  <si>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</si>
  <si>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</si>
  <si>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</si>
  <si>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</si>
  <si>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</si>
  <si>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</si>
  <si>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</si>
  <si>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</si>
  <si>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</si>
  <si>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</si>
  <si>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</si>
  <si>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</si>
  <si>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</si>
  <si>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</si>
  <si>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</si>
  <si>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</si>
  <si>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</si>
  <si>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</si>
  <si>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</si>
  <si>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</si>
  <si>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</si>
  <si>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</si>
  <si>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</si>
  <si>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</si>
  <si>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</si>
  <si>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</si>
  <si>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</si>
  <si>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</si>
  <si>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</si>
  <si>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</si>
  <si>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</si>
  <si>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</si>
  <si>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</si>
  <si>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</si>
  <si>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</si>
  <si>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</si>
  <si>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</si>
  <si>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</si>
  <si>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</si>
  <si>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</si>
  <si>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</si>
  <si>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</si>
  <si>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</si>
  <si>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</si>
  <si>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</si>
  <si>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</si>
  <si>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</si>
  <si>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</si>
  <si>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</si>
  <si>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</si>
  <si>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</si>
  <si>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</si>
  <si>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</si>
  <si>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</si>
  <si>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</si>
  <si>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</si>
  <si>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</si>
  <si>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</si>
  <si>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</si>
  <si>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</si>
  <si>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</si>
  <si>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</si>
  <si>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</si>
  <si>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</si>
  <si>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</si>
  <si>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</si>
  <si>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</si>
  <si>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</si>
  <si>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</si>
  <si>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</si>
  <si>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</si>
  <si>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</si>
  <si>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</si>
  <si>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</si>
  <si>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</si>
  <si>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</si>
  <si>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</si>
  <si>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</si>
  <si>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</si>
  <si>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</si>
  <si>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</si>
  <si>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</si>
  <si>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</si>
  <si>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</si>
  <si>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</si>
  <si>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</si>
  <si>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</si>
  <si>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</si>
  <si>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</si>
  <si>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</si>
  <si>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</si>
  <si>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</si>
  <si>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</si>
  <si>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</si>
  <si>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</si>
  <si>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</si>
  <si>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</si>
  <si>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</si>
  <si>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</si>
  <si>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</si>
  <si>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</si>
  <si>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</si>
  <si>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</si>
  <si>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</si>
  <si>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</si>
  <si>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</si>
  <si>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</si>
  <si>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</si>
  <si>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</si>
  <si>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</si>
  <si>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</si>
  <si>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</si>
  <si>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</si>
  <si>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</si>
  <si>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</si>
  <si>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</si>
  <si>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</si>
  <si>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</si>
  <si>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</si>
  <si>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</si>
  <si>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</si>
  <si>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</si>
  <si>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</si>
  <si>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</si>
  <si>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</si>
  <si>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</si>
  <si>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</si>
  <si>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</si>
  <si>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</si>
  <si>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</si>
  <si>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</si>
  <si>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</si>
  <si>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</si>
  <si>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</si>
  <si>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</si>
  <si>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</si>
  <si>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</si>
  <si>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</si>
  <si>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</si>
  <si>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</si>
  <si>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</si>
  <si>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</si>
  <si>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</si>
  <si>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</si>
  <si>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</si>
  <si>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</si>
  <si>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</si>
  <si>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</si>
  <si>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</si>
  <si>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</si>
  <si>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</si>
  <si>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</si>
  <si>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</si>
  <si>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</si>
  <si>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</si>
  <si>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</si>
  <si>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</si>
  <si>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</si>
  <si>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</si>
  <si>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</si>
  <si>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</si>
  <si>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</si>
  <si>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</si>
  <si>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</si>
  <si>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</si>
  <si>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</si>
  <si>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</si>
  <si>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</si>
  <si>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</si>
  <si>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</si>
  <si>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</si>
  <si>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</si>
  <si>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</si>
  <si>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</si>
  <si>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</si>
  <si>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</si>
  <si>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</si>
  <si>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</si>
  <si>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</si>
  <si>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</si>
  <si>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</si>
  <si>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</si>
  <si>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</si>
  <si>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</si>
  <si>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</si>
  <si>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</si>
  <si>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</si>
  <si>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</si>
  <si>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</si>
  <si>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</si>
  <si>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</si>
  <si>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</si>
  <si>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</si>
  <si>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</si>
  <si>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</si>
  <si>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</si>
  <si>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</si>
  <si>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</si>
  <si>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</si>
  <si>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</si>
  <si>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</si>
  <si>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</si>
  <si>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</si>
  <si>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</si>
  <si>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</si>
  <si>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</si>
  <si>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</si>
  <si>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</si>
  <si>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</si>
  <si>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</si>
  <si>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</si>
  <si>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</si>
  <si>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</si>
  <si>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</si>
  <si>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</si>
  <si>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</si>
  <si>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</si>
  <si>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</si>
  <si>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</si>
  <si>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</si>
  <si>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</si>
  <si>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</si>
  <si>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</si>
  <si>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</si>
  <si>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</si>
  <si>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</si>
  <si>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</si>
  <si>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</si>
  <si>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</si>
  <si>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</si>
  <si>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</si>
  <si>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</si>
  <si>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</si>
  <si>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</si>
  <si>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</si>
  <si>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</si>
  <si>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</si>
  <si>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</si>
  <si>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</si>
  <si>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</si>
  <si>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</si>
  <si>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</si>
  <si>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</si>
  <si>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</si>
  <si>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</si>
  <si>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</si>
  <si>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</si>
  <si>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</si>
  <si>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</si>
  <si>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</si>
  <si>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</si>
  <si>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</si>
  <si>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</si>
  <si>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</si>
  <si>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</si>
  <si>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</si>
  <si>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</si>
  <si>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</si>
  <si>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</si>
  <si>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</si>
  <si>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</si>
  <si>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</si>
  <si>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</si>
  <si>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</si>
  <si>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</si>
  <si>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</si>
  <si>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</si>
  <si>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</si>
  <si>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</si>
  <si>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</si>
  <si>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</si>
  <si>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</si>
  <si>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</si>
  <si>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</si>
  <si>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</si>
  <si>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</si>
  <si>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</si>
  <si>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</si>
  <si>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</si>
  <si>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</si>
  <si>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</si>
  <si>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</si>
  <si>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</si>
  <si>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</si>
  <si>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</si>
  <si>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</si>
  <si>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</si>
  <si>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</si>
  <si>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</si>
  <si>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</si>
  <si>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</si>
  <si>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</si>
  <si>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</si>
  <si>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</si>
  <si>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</si>
  <si>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</si>
  <si>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</si>
  <si>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</si>
  <si>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</si>
  <si>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</si>
  <si>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</si>
  <si>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</si>
  <si>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</si>
  <si>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</si>
  <si>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</si>
  <si>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</si>
  <si>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</si>
  <si>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</si>
  <si>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</si>
  <si>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</si>
  <si>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</si>
  <si>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</si>
  <si>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</si>
  <si>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</si>
  <si>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</si>
  <si>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</si>
  <si>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</si>
  <si>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</si>
  <si>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</si>
  <si>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</si>
  <si>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</si>
  <si>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</si>
  <si>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</si>
  <si>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</si>
  <si>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</si>
  <si>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</si>
  <si>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</si>
  <si>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</si>
  <si>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</si>
  <si>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</si>
  <si>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</si>
  <si>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</si>
  <si>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</si>
  <si>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</si>
  <si>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</si>
  <si>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</si>
  <si>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</si>
  <si>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</si>
  <si>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</si>
  <si>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</si>
  <si>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</si>
  <si>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</si>
  <si>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</si>
  <si>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</si>
  <si>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</si>
  <si>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</si>
  <si>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</si>
  <si>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</si>
  <si>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</si>
  <si>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</si>
  <si>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</si>
  <si>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</si>
  <si>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</si>
  <si>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</si>
  <si>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</si>
  <si>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</si>
  <si>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</si>
  <si>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</si>
  <si>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</si>
  <si>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</si>
  <si>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</si>
  <si>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</si>
  <si>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</si>
  <si>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</si>
  <si>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</si>
  <si>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</si>
  <si>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</si>
  <si>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</si>
  <si>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</si>
  <si>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</si>
  <si>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</si>
  <si>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</si>
  <si>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</si>
  <si>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</si>
  <si>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</si>
  <si>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</si>
  <si>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</si>
  <si>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</si>
  <si>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</si>
  <si>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</si>
  <si>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</si>
  <si>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</si>
  <si>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</si>
  <si>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</si>
  <si>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</si>
  <si>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</si>
  <si>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</si>
  <si>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</si>
  <si>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</si>
  <si>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</si>
  <si>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</si>
  <si>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</si>
  <si>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</si>
  <si>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</si>
  <si>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</si>
  <si>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</si>
  <si>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</si>
  <si>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</si>
  <si>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</si>
  <si>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</si>
  <si>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</si>
  <si>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</si>
  <si>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</si>
  <si>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</si>
  <si>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</si>
  <si>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</si>
  <si>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</si>
  <si>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</si>
  <si>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</si>
  <si>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</si>
  <si>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</si>
  <si>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</si>
  <si>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</si>
  <si>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</si>
  <si>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</si>
  <si>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</si>
  <si>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</si>
  <si>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</si>
  <si>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</si>
  <si>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</si>
  <si>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</si>
  <si>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</si>
  <si>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</si>
  <si>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</si>
  <si>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</si>
  <si>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</si>
  <si>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</si>
  <si>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</si>
  <si>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</si>
  <si>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</si>
  <si>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</si>
  <si>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</si>
  <si>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</si>
  <si>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</si>
  <si>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</si>
  <si>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</si>
  <si>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</si>
  <si>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</si>
  <si>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</si>
  <si>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</si>
  <si>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</si>
  <si>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</si>
  <si>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</si>
  <si>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</si>
  <si>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</si>
  <si>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</si>
  <si>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</si>
  <si>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</si>
  <si>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</si>
  <si>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</si>
  <si>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</si>
  <si>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</si>
  <si>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</si>
  <si>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</si>
  <si>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</si>
  <si>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</si>
  <si>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</si>
  <si>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</si>
  <si>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</si>
  <si>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</si>
  <si>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</si>
  <si>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</si>
  <si>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</si>
  <si>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</si>
  <si>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</si>
  <si>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</si>
  <si>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</si>
  <si>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</si>
  <si>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</si>
  <si>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</si>
  <si>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</si>
  <si>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</si>
  <si>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</si>
  <si>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</si>
  <si>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</si>
  <si>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</si>
  <si>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</si>
  <si>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</si>
  <si>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</si>
  <si>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</si>
  <si>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</si>
  <si>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</si>
  <si>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</si>
  <si>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</si>
  <si>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</si>
  <si>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</si>
  <si>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</si>
  <si>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</si>
  <si>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</si>
  <si>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</si>
  <si>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</si>
  <si>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</si>
  <si>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</si>
  <si>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</si>
  <si>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</si>
  <si>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</si>
  <si>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</si>
  <si>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</si>
  <si>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</si>
  <si>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</si>
  <si>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</si>
  <si>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</si>
  <si>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</si>
  <si>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</si>
  <si>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</si>
  <si>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</si>
  <si>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</si>
  <si>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</si>
  <si>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</si>
  <si>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</si>
  <si>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</si>
  <si>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</si>
  <si>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</si>
  <si>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</si>
  <si>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</si>
  <si>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</si>
  <si>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</si>
  <si>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</si>
  <si>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</si>
  <si>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</si>
  <si>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</si>
  <si>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</si>
  <si>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</si>
  <si>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</si>
  <si>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</si>
  <si>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</si>
  <si>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</si>
  <si>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</si>
  <si>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</si>
  <si>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</si>
  <si>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</si>
  <si>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</si>
  <si>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</si>
  <si>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</si>
  <si>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</si>
  <si>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</si>
  <si>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</si>
  <si>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</si>
  <si>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</si>
  <si>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</si>
  <si>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</si>
  <si>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</si>
  <si>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</si>
  <si>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</si>
  <si>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</si>
  <si>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</si>
  <si>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</si>
  <si>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</si>
  <si>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</si>
  <si>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</si>
  <si>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</si>
  <si>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</si>
  <si>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</si>
  <si>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</si>
  <si>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</si>
  <si>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</si>
  <si>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</si>
  <si>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</si>
  <si>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</si>
  <si>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</si>
  <si>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</si>
  <si>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</si>
  <si>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</si>
  <si>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</si>
  <si>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</si>
  <si>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</si>
  <si>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</si>
  <si>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</si>
  <si>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</si>
  <si>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</si>
  <si>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</si>
  <si>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</si>
  <si>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</si>
  <si>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</si>
  <si>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</si>
  <si>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</si>
  <si>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</si>
  <si>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</si>
  <si>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</si>
  <si>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</si>
  <si>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</si>
  <si>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</si>
  <si>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</si>
  <si>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</si>
  <si>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</si>
  <si>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</si>
  <si>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</si>
  <si>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</si>
  <si>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</si>
  <si>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</si>
  <si>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</si>
  <si>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</si>
  <si>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</si>
  <si>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</si>
  <si>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</si>
  <si>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</si>
  <si>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</si>
  <si>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</si>
  <si>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</si>
  <si>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</si>
  <si>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</si>
  <si>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</si>
  <si>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</si>
  <si>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</si>
  <si>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</si>
  <si>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</si>
  <si>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</si>
  <si>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</si>
  <si>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</si>
  <si>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</si>
  <si>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</si>
  <si>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</si>
  <si>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</si>
  <si>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</si>
  <si>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</si>
  <si>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</si>
  <si>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</si>
  <si>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</si>
  <si>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</si>
  <si>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</si>
  <si>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</si>
  <si>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</si>
  <si>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</si>
  <si>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</si>
  <si>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</si>
  <si>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</si>
  <si>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</si>
  <si>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</si>
  <si>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</si>
  <si>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</si>
  <si>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</si>
  <si>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</si>
  <si>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</si>
  <si>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</si>
  <si>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</si>
  <si>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</si>
  <si>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</si>
  <si>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</si>
  <si>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</si>
  <si>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</si>
  <si>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</si>
  <si>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</si>
  <si>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</si>
  <si>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</si>
  <si>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</si>
  <si>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</si>
  <si>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</si>
  <si>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</si>
  <si>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</si>
  <si>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</si>
  <si>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</si>
  <si>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</si>
  <si>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</si>
  <si>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</si>
  <si>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</si>
  <si>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</si>
  <si>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</si>
  <si>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</si>
  <si>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</si>
  <si>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</si>
  <si>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</si>
  <si>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</si>
  <si>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</si>
  <si>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</si>
  <si>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</si>
  <si>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</si>
  <si>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</si>
  <si>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</si>
  <si>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</si>
  <si>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</si>
  <si>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</si>
  <si>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</si>
  <si>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</si>
  <si>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</si>
  <si>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</si>
  <si>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</si>
  <si>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</si>
  <si>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</si>
  <si>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</si>
  <si>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</si>
  <si>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</si>
  <si>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</si>
  <si>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</si>
  <si>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</si>
  <si>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</si>
  <si>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</si>
  <si>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</si>
  <si>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</si>
  <si>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</si>
  <si>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</si>
  <si>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</si>
  <si>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</si>
  <si>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</si>
  <si>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</si>
  <si>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</si>
  <si>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</si>
  <si>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</si>
  <si>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</si>
  <si>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</si>
  <si>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</si>
  <si>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</si>
  <si>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</si>
  <si>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</si>
  <si>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</si>
  <si>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</si>
  <si>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</si>
  <si>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</si>
  <si>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</si>
  <si>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</si>
  <si>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</si>
  <si>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</si>
  <si>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</si>
  <si>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</si>
  <si>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</si>
  <si>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</si>
  <si>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</si>
  <si>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</si>
  <si>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</si>
  <si>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</si>
  <si>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</si>
  <si>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</si>
  <si>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</si>
  <si>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</si>
  <si>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</si>
  <si>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</si>
  <si>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</si>
  <si>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</si>
  <si>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</si>
  <si>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</si>
  <si>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</si>
  <si>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</si>
  <si>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</si>
  <si>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</si>
  <si>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</si>
  <si>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</si>
  <si>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</si>
  <si>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</si>
  <si>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</si>
  <si>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</si>
  <si>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</si>
  <si>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</si>
  <si>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</si>
  <si>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</si>
  <si>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</si>
  <si>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</si>
  <si>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</si>
  <si>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</si>
  <si>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</si>
  <si>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</si>
  <si>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</si>
  <si>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</si>
  <si>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</si>
  <si>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</si>
  <si>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</si>
  <si>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</si>
  <si>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</si>
  <si>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</si>
  <si>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</si>
  <si>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</si>
  <si>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</si>
  <si>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</si>
  <si>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</si>
  <si>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</si>
  <si>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</si>
  <si>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</si>
  <si>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</si>
  <si>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</si>
  <si>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</si>
  <si>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</si>
  <si>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</si>
  <si>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</si>
  <si>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</si>
  <si>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</si>
  <si>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</si>
  <si>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</si>
  <si>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</si>
  <si>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</si>
  <si>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</si>
  <si>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</si>
  <si>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</si>
  <si>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</si>
  <si>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</si>
  <si>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</si>
  <si>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</si>
  <si>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</si>
  <si>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</si>
  <si>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</si>
  <si>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</si>
  <si>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</si>
  <si>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</si>
  <si>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</si>
  <si>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</si>
  <si>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</si>
  <si>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</si>
  <si>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</si>
  <si>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</si>
  <si>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</si>
  <si>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</si>
  <si>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</si>
  <si>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</si>
  <si>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</si>
  <si>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</si>
  <si>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</si>
  <si>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</si>
  <si>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</si>
  <si>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</si>
  <si>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</si>
  <si>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</si>
  <si>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</si>
  <si>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</si>
  <si>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</si>
  <si>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</si>
  <si>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</si>
  <si>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</si>
  <si>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</si>
  <si>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</si>
  <si>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</si>
  <si>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</si>
  <si>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</si>
  <si>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</si>
  <si>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</si>
  <si>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</si>
  <si>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</si>
  <si>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</si>
  <si>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</si>
  <si>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</si>
  <si>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</si>
  <si>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</si>
  <si>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</si>
  <si>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</si>
  <si>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</si>
  <si>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</si>
  <si>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</si>
  <si>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</si>
  <si>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</si>
  <si>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</si>
  <si>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</si>
  <si>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</si>
  <si>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</si>
  <si>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</si>
  <si>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</si>
  <si>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</si>
  <si>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</si>
  <si>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</si>
  <si>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</si>
  <si>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</si>
  <si>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</si>
  <si>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</si>
  <si>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</si>
  <si>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</si>
  <si>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</si>
  <si>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</si>
  <si>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</si>
  <si>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</si>
  <si>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</si>
  <si>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</si>
  <si>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</si>
  <si>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</si>
  <si>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</si>
  <si>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</si>
  <si>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</si>
  <si>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</si>
  <si>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</si>
  <si>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</si>
  <si>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</si>
  <si>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</si>
  <si>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</si>
  <si>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</si>
  <si>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</si>
  <si>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</si>
  <si>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</si>
  <si>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</si>
  <si>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</si>
  <si>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</si>
  <si>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</si>
  <si>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</si>
  <si>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</si>
  <si>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</si>
  <si>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</si>
  <si>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</si>
  <si>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</si>
  <si>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</si>
  <si>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</si>
  <si>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</si>
  <si>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</si>
  <si>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</si>
  <si>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</si>
  <si>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</si>
  <si>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</si>
  <si>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</si>
  <si>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</si>
  <si>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</si>
  <si>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</si>
  <si>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</si>
  <si>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</si>
  <si>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</si>
  <si>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</si>
  <si>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</si>
  <si>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</si>
  <si>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</si>
  <si>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</si>
  <si>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</si>
  <si>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</si>
  <si>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</si>
  <si>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</si>
  <si>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</si>
  <si>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</si>
  <si>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</si>
  <si>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</si>
  <si>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</si>
  <si>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</si>
  <si>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</si>
  <si>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</si>
  <si>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</si>
  <si>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</si>
  <si>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</si>
  <si>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</si>
  <si>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</si>
  <si>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</si>
  <si>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</si>
  <si>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</si>
  <si>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</si>
  <si>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</si>
  <si>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</si>
  <si>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</si>
  <si>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</si>
  <si>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</si>
  <si>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</si>
  <si>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</si>
  <si>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</si>
  <si>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</si>
  <si>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</si>
  <si>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</si>
  <si>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</si>
  <si>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</si>
  <si>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</si>
  <si>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</si>
  <si>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</si>
  <si>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</si>
  <si>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</si>
  <si>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</si>
  <si>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</si>
  <si>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</si>
  <si>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</si>
  <si>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</si>
  <si>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</si>
  <si>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</si>
  <si>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</si>
  <si>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</si>
  <si>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</si>
  <si>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</si>
  <si>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</si>
  <si>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</si>
  <si>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</si>
  <si>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</si>
  <si>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</si>
  <si>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</si>
  <si>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</si>
  <si>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</si>
  <si>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</si>
  <si>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</si>
  <si>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</si>
  <si>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</si>
  <si>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</si>
  <si>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</si>
  <si>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</si>
  <si>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</si>
  <si>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</si>
  <si>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</si>
  <si>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</si>
  <si>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</si>
  <si>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</si>
  <si>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</si>
  <si>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</si>
  <si>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</si>
  <si>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</si>
  <si>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</si>
  <si>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</si>
  <si>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</si>
  <si>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</si>
  <si>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</si>
  <si>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</si>
  <si>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</si>
  <si>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</si>
  <si>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</si>
  <si>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</si>
  <si>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</si>
  <si>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</si>
  <si>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</si>
  <si>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</si>
  <si>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</si>
  <si>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</si>
  <si>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</si>
  <si>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</si>
  <si>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</si>
  <si>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</si>
  <si>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</si>
  <si>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</si>
  <si>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</si>
  <si>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</si>
  <si>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</si>
  <si>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</si>
  <si>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</si>
  <si>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</si>
  <si>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</si>
  <si>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</si>
  <si>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</si>
  <si>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</si>
  <si>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</si>
  <si>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</si>
  <si>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</si>
  <si>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</si>
  <si>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</si>
  <si>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</si>
  <si>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</si>
  <si>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</si>
  <si>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</si>
  <si>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</si>
  <si>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</si>
  <si>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</si>
  <si>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</si>
  <si>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</si>
  <si>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</si>
  <si>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</si>
  <si>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</si>
  <si>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</si>
  <si>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</si>
  <si>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</si>
  <si>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</si>
  <si>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</si>
  <si>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</si>
  <si>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</si>
  <si>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</si>
  <si>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</si>
  <si>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</si>
  <si>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</si>
  <si>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</si>
  <si>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</si>
  <si>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</si>
  <si>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</si>
  <si>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</si>
  <si>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</si>
  <si>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</si>
  <si>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</si>
  <si>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</si>
  <si>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</si>
  <si>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</si>
  <si>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</si>
  <si>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</si>
  <si>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</si>
  <si>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</si>
  <si>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</si>
  <si>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</si>
  <si>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</si>
  <si>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</si>
  <si>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</si>
  <si>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</si>
  <si>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</si>
  <si>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</si>
  <si>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</si>
  <si>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</si>
  <si>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</si>
  <si>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</si>
  <si>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</si>
  <si>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</si>
  <si>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</si>
  <si>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</si>
  <si>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</si>
  <si>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</si>
  <si>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</si>
  <si>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</si>
  <si>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</si>
  <si>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</si>
  <si>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</si>
  <si>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</si>
  <si>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</si>
  <si>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</si>
  <si>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</si>
  <si>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</si>
  <si>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</si>
  <si>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</si>
  <si>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</si>
  <si>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</si>
  <si>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</si>
  <si>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</si>
  <si>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</si>
  <si>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</si>
  <si>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</si>
  <si>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</si>
  <si>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</si>
  <si>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</si>
  <si>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</si>
  <si>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</si>
  <si>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</si>
  <si>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</si>
  <si>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</si>
  <si>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</si>
  <si>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</si>
  <si>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</si>
  <si>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</si>
  <si>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</si>
  <si>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</si>
  <si>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</si>
  <si>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</si>
  <si>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</si>
  <si>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</si>
  <si>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</si>
  <si>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</si>
  <si>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</si>
  <si>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</si>
  <si>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</si>
  <si>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</si>
  <si>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</si>
  <si>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</si>
  <si>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</si>
  <si>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</si>
  <si>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</si>
  <si>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</si>
  <si>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</si>
  <si>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</si>
  <si>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</si>
  <si>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</si>
  <si>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</si>
  <si>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</si>
  <si>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</si>
  <si>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</si>
  <si>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</si>
  <si>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</si>
  <si>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</si>
  <si>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</si>
  <si>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</si>
  <si>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</si>
  <si>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</si>
  <si>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</si>
  <si>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</si>
  <si>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</si>
  <si>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</si>
  <si>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</si>
  <si>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</si>
  <si>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</si>
  <si>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</si>
  <si>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</si>
  <si>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</si>
  <si>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</si>
  <si>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</si>
  <si>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</si>
  <si>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</si>
  <si>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</si>
  <si>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</si>
  <si>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</si>
  <si>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</si>
  <si>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</si>
  <si>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</si>
  <si>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</si>
  <si>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</si>
  <si>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</si>
  <si>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</si>
  <si>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</si>
  <si>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</si>
  <si>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</si>
  <si>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</si>
  <si>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</si>
  <si>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</si>
  <si>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</si>
  <si>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</si>
  <si>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</si>
  <si>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</si>
  <si>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</si>
  <si>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</si>
  <si>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</si>
  <si>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</si>
  <si>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</si>
  <si>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</si>
  <si>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</si>
  <si>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</si>
  <si>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</si>
  <si>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</si>
  <si>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</si>
  <si>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</si>
  <si>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</si>
  <si>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</si>
  <si>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</si>
  <si>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</si>
  <si>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</si>
  <si>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</si>
  <si>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</si>
  <si>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</si>
  <si>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</si>
  <si>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</si>
  <si>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</si>
  <si>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</si>
  <si>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</si>
  <si>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</si>
  <si>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</si>
  <si>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</si>
  <si>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</si>
  <si>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</si>
  <si>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</si>
  <si>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</si>
  <si>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</si>
  <si>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</si>
  <si>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</si>
  <si>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</si>
  <si>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</si>
  <si>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</si>
  <si>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</si>
  <si>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</si>
  <si>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</si>
  <si>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</si>
  <si>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</si>
  <si>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</si>
  <si>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</si>
  <si>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</si>
  <si>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</si>
  <si>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</si>
  <si>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</si>
  <si>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</si>
  <si>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</si>
  <si>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</si>
  <si>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</si>
  <si>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</si>
  <si>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</si>
  <si>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</si>
  <si>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</si>
  <si>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</si>
  <si>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</si>
  <si>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</si>
  <si>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</si>
  <si>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</si>
  <si>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</si>
  <si>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</si>
  <si>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</si>
  <si>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</si>
  <si>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</si>
  <si>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</si>
  <si>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</si>
  <si>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</si>
  <si>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</si>
  <si>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</si>
  <si>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</si>
  <si>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</si>
  <si>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</si>
  <si>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</si>
  <si>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</si>
  <si>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</si>
  <si>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</si>
  <si>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</si>
  <si>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</si>
  <si>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</si>
  <si>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</si>
  <si>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</si>
  <si>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</si>
  <si>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</si>
  <si>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</si>
  <si>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</si>
  <si>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</si>
  <si>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</si>
  <si>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</si>
  <si>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</si>
  <si>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</si>
  <si>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</si>
  <si>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</si>
  <si>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</si>
  <si>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</si>
  <si>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</si>
  <si>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</si>
  <si>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</si>
  <si>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</si>
  <si>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</si>
  <si>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</si>
  <si>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</si>
  <si>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</si>
  <si>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</si>
  <si>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</si>
  <si>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</si>
  <si>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</si>
  <si>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</si>
  <si>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</si>
  <si>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</si>
  <si>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</si>
  <si>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</si>
  <si>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</si>
  <si>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</si>
  <si>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</si>
  <si>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</si>
  <si>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</si>
  <si>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</si>
  <si>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</si>
  <si>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</si>
  <si>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</si>
  <si>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</si>
  <si>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</si>
  <si>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</si>
  <si>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</si>
  <si>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</si>
  <si>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</si>
  <si>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</si>
  <si>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</si>
  <si>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</si>
  <si>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</si>
  <si>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</si>
  <si>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</si>
  <si>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</si>
  <si>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</si>
  <si>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</si>
  <si>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</si>
  <si>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</si>
  <si>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</si>
  <si>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</si>
  <si>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</si>
  <si>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</si>
  <si>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</si>
  <si>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</si>
  <si>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</si>
  <si>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</si>
  <si>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</si>
  <si>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</si>
  <si>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</si>
  <si>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</si>
  <si>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</si>
  <si>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</si>
  <si>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</si>
  <si>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</si>
  <si>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</si>
  <si>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</si>
  <si>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</si>
  <si>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</si>
  <si>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</si>
  <si>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</si>
  <si>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</si>
  <si>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</si>
  <si>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</si>
  <si>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</si>
  <si>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</si>
  <si>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</si>
  <si>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</si>
  <si>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</si>
  <si>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</si>
  <si>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</si>
  <si>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</si>
  <si>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</si>
  <si>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</si>
  <si>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</si>
  <si>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</si>
  <si>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</si>
  <si>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</si>
  <si>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</si>
  <si>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</si>
  <si>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</si>
  <si>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</si>
  <si>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</si>
  <si>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</si>
  <si>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</si>
  <si>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</si>
  <si>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</si>
  <si>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</si>
  <si>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</si>
  <si>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</si>
  <si>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</si>
  <si>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</si>
  <si>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</si>
  <si>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</si>
  <si>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</si>
  <si>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</si>
  <si>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</si>
  <si>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</si>
  <si>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</si>
  <si>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</si>
  <si>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</si>
  <si>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</si>
  <si>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</si>
  <si>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</si>
  <si>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</si>
  <si>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</si>
  <si>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</si>
  <si>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</si>
  <si>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</si>
  <si>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</si>
  <si>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</si>
  <si>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</si>
  <si>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</si>
  <si>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</si>
  <si>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</si>
  <si>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</si>
  <si>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</si>
  <si>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</si>
  <si>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</si>
  <si>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</si>
  <si>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</si>
  <si>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</si>
  <si>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</si>
  <si>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</si>
  <si>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</si>
  <si>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</si>
  <si>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</si>
  <si>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</si>
  <si>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</si>
  <si>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</si>
  <si>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</si>
  <si>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</si>
  <si>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</si>
  <si>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</si>
  <si>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</si>
  <si>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</si>
  <si>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</si>
  <si>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</si>
  <si>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</si>
  <si>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</si>
  <si>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</si>
  <si>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</si>
  <si>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</si>
  <si>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</si>
  <si>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</si>
  <si>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</si>
  <si>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</si>
  <si>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</si>
  <si>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</si>
  <si>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</si>
  <si>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</si>
  <si>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</si>
  <si>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</si>
  <si>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</si>
  <si>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</si>
  <si>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</si>
  <si>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</si>
  <si>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</si>
  <si>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</si>
  <si>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</si>
  <si>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</si>
  <si>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</si>
  <si>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</si>
  <si>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</si>
  <si>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</si>
  <si>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</si>
  <si>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</si>
  <si>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</si>
  <si>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</si>
  <si>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</si>
  <si>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</si>
  <si>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</si>
  <si>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</si>
  <si>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</si>
  <si>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</si>
  <si>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</si>
  <si>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</si>
  <si>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</si>
  <si>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</si>
  <si>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</si>
  <si>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</si>
  <si>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</si>
  <si>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</si>
  <si>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</si>
  <si>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</si>
  <si>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</si>
  <si>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</si>
  <si>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</si>
  <si>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</si>
  <si>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</si>
  <si>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</si>
  <si>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</si>
  <si>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</si>
  <si>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</si>
  <si>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</si>
  <si>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</si>
  <si>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</si>
  <si>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</si>
  <si>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</si>
  <si>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</si>
  <si>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</si>
  <si>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</si>
  <si>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</si>
  <si>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</si>
  <si>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</si>
  <si>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</si>
  <si>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</si>
  <si>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</si>
  <si>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</si>
  <si>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</si>
  <si>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</si>
  <si>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</si>
  <si>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</si>
  <si>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</si>
  <si>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</si>
  <si>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</si>
  <si>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</si>
  <si>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</si>
  <si>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</si>
  <si>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</si>
  <si>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</si>
  <si>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</si>
  <si>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</si>
  <si>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</si>
  <si>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</si>
  <si>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</si>
  <si>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</si>
  <si>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</si>
  <si>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</si>
  <si>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</si>
  <si>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</si>
  <si>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</si>
  <si>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</si>
  <si>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</si>
  <si>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</si>
  <si>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</si>
  <si>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</si>
  <si>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</si>
  <si>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</si>
  <si>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</si>
  <si>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</si>
  <si>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</si>
  <si>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</si>
  <si>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</si>
  <si>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</si>
  <si>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</si>
  <si>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</si>
  <si>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</si>
  <si>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</si>
  <si>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</si>
  <si>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</si>
  <si>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</si>
  <si>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</si>
  <si>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</si>
  <si>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</si>
  <si>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</si>
  <si>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</si>
  <si>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</si>
  <si>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</si>
  <si>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</si>
  <si>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</si>
  <si>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</si>
  <si>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</si>
  <si>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</si>
  <si>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</si>
  <si>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</si>
  <si>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</si>
  <si>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</si>
  <si>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</si>
  <si>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</si>
  <si>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</si>
  <si>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</si>
  <si>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</si>
  <si>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</si>
  <si>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</si>
  <si>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</si>
  <si>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</si>
  <si>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</si>
  <si>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</si>
  <si>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</si>
  <si>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</si>
  <si>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</si>
  <si>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</si>
  <si>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</si>
  <si>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</si>
  <si>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</si>
  <si>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</si>
  <si>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</si>
  <si>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</si>
  <si>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</si>
  <si>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</si>
  <si>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</si>
  <si>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</si>
  <si>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</si>
  <si>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</si>
  <si>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</si>
  <si>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</si>
  <si>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</si>
  <si>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</si>
  <si>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</si>
  <si>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</si>
  <si>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</si>
  <si>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</si>
  <si>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</si>
  <si>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</si>
  <si>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</si>
  <si>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</si>
  <si>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</si>
  <si>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</si>
  <si>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</si>
  <si>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</si>
  <si>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</si>
  <si>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</si>
  <si>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</si>
  <si>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</si>
  <si>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</si>
  <si>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</si>
  <si>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</si>
  <si>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</si>
  <si>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</si>
  <si>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</si>
  <si>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</si>
  <si>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</si>
  <si>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</si>
  <si>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</si>
  <si>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</si>
  <si>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</si>
  <si>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</si>
  <si>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</si>
  <si>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</si>
  <si>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</si>
  <si>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</si>
  <si>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</si>
  <si>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</si>
  <si>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</si>
  <si>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</si>
  <si>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</si>
  <si>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</si>
  <si>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</si>
  <si>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</si>
  <si>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</si>
  <si>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</si>
  <si>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</si>
  <si>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</si>
  <si>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</si>
  <si>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</si>
  <si>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</si>
  <si>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</si>
  <si>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</si>
  <si>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</si>
  <si>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</si>
  <si>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</si>
  <si>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</si>
  <si>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</si>
  <si>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</si>
  <si>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</si>
  <si>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</si>
  <si>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</si>
  <si>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</si>
  <si>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</si>
  <si>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</si>
  <si>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</si>
  <si>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</si>
  <si>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</si>
  <si>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</si>
  <si>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</si>
  <si>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</si>
  <si>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</si>
  <si>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</si>
  <si>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</si>
  <si>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</si>
  <si>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</si>
  <si>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</si>
  <si>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</si>
  <si>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</si>
  <si>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</si>
  <si>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</si>
  <si>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</si>
  <si>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</si>
  <si>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</si>
  <si>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</si>
  <si>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</si>
  <si>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</si>
  <si>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</si>
  <si>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</si>
  <si>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</si>
  <si>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</si>
  <si>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</si>
  <si>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</si>
  <si>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</si>
  <si>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</si>
  <si>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</si>
  <si>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</si>
  <si>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</si>
  <si>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</si>
  <si>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</si>
  <si>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</si>
  <si>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</si>
  <si>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</si>
  <si>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</si>
  <si>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</si>
  <si>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</si>
  <si>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</si>
  <si>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</si>
  <si>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</si>
  <si>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</si>
  <si>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</si>
  <si>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</si>
  <si>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</si>
  <si>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</si>
  <si>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</si>
  <si>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</si>
  <si>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</si>
  <si>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</si>
  <si>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</si>
  <si>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</si>
  <si>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</si>
  <si>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</si>
  <si>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</si>
  <si>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</si>
  <si>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</si>
  <si>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</si>
  <si>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</si>
  <si>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</si>
  <si>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</si>
  <si>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</si>
  <si>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</si>
  <si>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</si>
  <si>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</si>
  <si>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</si>
  <si>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</si>
  <si>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</si>
  <si>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</si>
  <si>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</si>
  <si>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</si>
  <si>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</si>
  <si>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</si>
  <si>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</si>
  <si>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</si>
  <si>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</si>
  <si>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</si>
  <si>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</si>
  <si>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</si>
  <si>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</si>
  <si>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</si>
  <si>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</si>
  <si>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</si>
  <si>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</si>
  <si>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</si>
  <si>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</si>
  <si>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</si>
  <si>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</si>
  <si>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</si>
  <si>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</si>
  <si>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</si>
  <si>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</si>
  <si>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</si>
  <si>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</si>
  <si>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</si>
  <si>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</si>
  <si>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</si>
  <si>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</si>
  <si>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</si>
  <si>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</si>
  <si>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</si>
  <si>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</si>
  <si>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</si>
  <si>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</si>
  <si>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</si>
  <si>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</si>
  <si>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</si>
  <si>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</si>
  <si>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</si>
  <si>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</si>
  <si>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</si>
  <si>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</si>
  <si>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</si>
  <si>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</si>
  <si>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</si>
  <si>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</si>
  <si>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</si>
  <si>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</si>
  <si>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</si>
  <si>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</si>
  <si>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</si>
  <si>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</si>
  <si>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</si>
  <si>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</si>
  <si>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</si>
  <si>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</si>
  <si>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</si>
  <si>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</si>
  <si>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</si>
  <si>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</si>
  <si>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</si>
  <si>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</si>
  <si>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</si>
  <si>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</si>
  <si>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</si>
  <si>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</si>
  <si>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</si>
  <si>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</si>
  <si>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</si>
  <si>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</si>
  <si>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</si>
  <si>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</si>
  <si>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</si>
  <si>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</si>
  <si>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</si>
  <si>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</si>
  <si>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</si>
  <si>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</si>
  <si>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</si>
  <si>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</si>
  <si>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</si>
  <si>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</si>
  <si>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</si>
  <si>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</si>
  <si>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</si>
  <si>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</si>
  <si>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</si>
  <si>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</si>
  <si>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</si>
  <si>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</si>
  <si>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</si>
  <si>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</si>
  <si>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</si>
  <si>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</si>
  <si>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</si>
  <si>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</si>
  <si>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</si>
  <si>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</si>
  <si>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</si>
  <si>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</si>
  <si>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</si>
  <si>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</si>
  <si>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</si>
  <si>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</si>
  <si>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</si>
  <si>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</si>
  <si>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</si>
  <si>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</si>
  <si>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</si>
  <si>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</si>
  <si>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</si>
  <si>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</si>
  <si>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</si>
  <si>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</si>
  <si>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</si>
  <si>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</si>
  <si>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</si>
  <si>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</si>
  <si>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</si>
  <si>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</si>
  <si>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</si>
  <si>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</si>
  <si>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</si>
  <si>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</si>
  <si>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</si>
  <si>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</si>
  <si>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</si>
  <si>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</si>
  <si>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</si>
  <si>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</si>
  <si>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</si>
  <si>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</si>
  <si>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</si>
  <si>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</si>
  <si>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</si>
  <si>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</si>
  <si>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</si>
  <si>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</si>
  <si>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</si>
  <si>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</si>
  <si>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</si>
  <si>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</si>
  <si>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</si>
  <si>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</si>
  <si>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</si>
  <si>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</si>
  <si>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</si>
  <si>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</si>
  <si>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</si>
  <si>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</si>
  <si>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</si>
  <si>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</si>
  <si>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</si>
  <si>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</si>
  <si>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</si>
  <si>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</si>
  <si>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</si>
  <si>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</si>
  <si>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</si>
  <si>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</si>
  <si>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</si>
  <si>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</si>
  <si>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</si>
  <si>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</si>
  <si>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</si>
  <si>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</si>
  <si>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</si>
  <si>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</si>
  <si>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</si>
  <si>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</si>
  <si>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</si>
  <si>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</si>
  <si>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</si>
  <si>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</si>
  <si>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</si>
  <si>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</si>
  <si>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</si>
  <si>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</si>
  <si>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</si>
  <si>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</si>
  <si>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</si>
  <si>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</si>
  <si>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</si>
  <si>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</si>
  <si>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</si>
  <si>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</si>
  <si>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</si>
  <si>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</si>
  <si>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</si>
  <si>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</si>
  <si>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</si>
  <si>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</si>
  <si>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</si>
  <si>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</si>
  <si>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</si>
  <si>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</si>
  <si>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</si>
  <si>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</si>
  <si>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</si>
  <si>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</si>
  <si>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</si>
  <si>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</si>
  <si>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</si>
  <si>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</si>
  <si>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</si>
  <si>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</si>
  <si>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</si>
  <si>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</si>
  <si>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</si>
  <si>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</si>
  <si>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</si>
  <si>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</si>
  <si>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</si>
  <si>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</si>
  <si>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</si>
  <si>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</si>
  <si>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</si>
  <si>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</si>
  <si>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</si>
  <si>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</si>
  <si>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</si>
  <si>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</si>
  <si>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</si>
  <si>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</si>
  <si>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</si>
  <si>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</si>
  <si>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</si>
  <si>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</si>
  <si>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</si>
  <si>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</si>
  <si>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</si>
  <si>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</si>
  <si>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</si>
  <si>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</si>
  <si>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</si>
  <si>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</si>
  <si>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</si>
  <si>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</si>
  <si>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</si>
  <si>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</si>
  <si>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</si>
  <si>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</si>
  <si>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</si>
  <si>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</si>
  <si>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</si>
  <si>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</si>
  <si>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</si>
  <si>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</si>
  <si>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</si>
  <si>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</si>
  <si>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</si>
  <si>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</si>
  <si>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</si>
  <si>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</si>
  <si>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</si>
  <si>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</si>
  <si>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</si>
  <si>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</si>
  <si>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</si>
  <si>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</si>
  <si>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</si>
  <si>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</si>
  <si>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</si>
  <si>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</si>
  <si>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</si>
  <si>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</si>
  <si>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</si>
  <si>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</si>
  <si>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</si>
  <si>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</si>
  <si>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</si>
  <si>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</si>
  <si>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</si>
  <si>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</si>
  <si>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</si>
  <si>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</si>
  <si>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</si>
  <si>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</si>
  <si>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</si>
  <si>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</si>
  <si>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</si>
  <si>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</si>
  <si>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</si>
  <si>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</si>
  <si>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</si>
  <si>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</si>
  <si>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</si>
  <si>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</si>
  <si>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</si>
  <si>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</si>
  <si>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</si>
  <si>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</si>
  <si>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</si>
  <si>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</si>
  <si>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</si>
  <si>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</si>
  <si>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</si>
  <si>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</si>
  <si>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</si>
  <si>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</si>
  <si>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</si>
  <si>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</si>
  <si>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</si>
  <si>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</si>
  <si>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</si>
  <si>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</si>
  <si>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</si>
  <si>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</si>
  <si>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</si>
  <si>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</si>
  <si>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</si>
  <si>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</si>
  <si>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</si>
  <si>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</si>
  <si>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</si>
  <si>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</si>
  <si>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</si>
  <si>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</si>
  <si>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</si>
  <si>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</si>
  <si>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</si>
  <si>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</si>
  <si>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</si>
  <si>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</si>
  <si>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</si>
  <si>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</si>
  <si>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</si>
  <si>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</si>
  <si>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</si>
  <si>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</si>
  <si>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</si>
  <si>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</si>
  <si>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</si>
  <si>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</si>
  <si>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</si>
  <si>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</si>
  <si>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</si>
  <si>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</si>
  <si>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</si>
  <si>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</si>
  <si>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</si>
  <si>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</si>
  <si>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</si>
  <si>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</si>
  <si>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</si>
  <si>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</si>
  <si>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</si>
  <si>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</si>
  <si>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</si>
  <si>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</si>
  <si>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</si>
  <si>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</si>
  <si>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</si>
  <si>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</si>
  <si>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</si>
  <si>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</si>
  <si>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</si>
  <si>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</si>
  <si>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</si>
  <si>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</si>
  <si>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</si>
  <si>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</si>
  <si>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</si>
  <si>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</si>
  <si>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</si>
  <si>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</si>
  <si>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</si>
  <si>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</si>
  <si>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</si>
  <si>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</si>
  <si>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</si>
  <si>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</si>
  <si>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</si>
  <si>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</si>
  <si>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</si>
  <si>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</si>
  <si>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</si>
  <si>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</si>
  <si>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</si>
  <si>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</si>
  <si>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</si>
  <si>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</si>
  <si>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</si>
  <si>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</si>
  <si>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</si>
  <si>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</si>
  <si>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</si>
  <si>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</si>
  <si>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</si>
  <si>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</si>
  <si>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</si>
  <si>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</si>
  <si>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</si>
  <si>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</si>
  <si>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</si>
  <si>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</si>
  <si>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</si>
  <si>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</si>
  <si>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</si>
  <si>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</si>
  <si>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</si>
  <si>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</si>
  <si>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</si>
  <si>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</si>
  <si>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</si>
  <si>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</si>
  <si>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</si>
  <si>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</si>
  <si>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</si>
  <si>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</si>
  <si>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</si>
  <si>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</si>
  <si>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</si>
  <si>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</si>
  <si>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</si>
  <si>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</si>
  <si>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</si>
  <si>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</si>
  <si>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</si>
  <si>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</si>
  <si>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</si>
  <si>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</si>
  <si>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</si>
  <si>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</si>
  <si>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</si>
  <si>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</si>
  <si>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</si>
  <si>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</si>
  <si>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</si>
  <si>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</si>
  <si>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</si>
  <si>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</si>
  <si>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</si>
  <si>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</si>
  <si>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</si>
  <si>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</si>
  <si>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</si>
  <si>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</si>
  <si>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</si>
  <si>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</si>
  <si>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</si>
  <si>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</si>
  <si>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</si>
  <si>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</si>
  <si>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</si>
  <si>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</si>
  <si>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</si>
  <si>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</si>
  <si>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</si>
  <si>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</si>
  <si>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</si>
  <si>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</si>
  <si>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</si>
  <si>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</si>
  <si>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</si>
  <si>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</si>
  <si>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</si>
  <si>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</si>
  <si>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</si>
  <si>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</si>
  <si>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</si>
  <si>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</si>
  <si>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</si>
  <si>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</si>
  <si>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</si>
  <si>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</si>
  <si>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</si>
  <si>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</si>
  <si>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</si>
  <si>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</si>
  <si>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</si>
  <si>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</si>
  <si>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</si>
  <si>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</si>
  <si>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</si>
  <si>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</si>
  <si>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</si>
  <si>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</si>
  <si>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</si>
  <si>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</si>
  <si>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</si>
  <si>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</si>
  <si>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</si>
  <si>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</si>
  <si>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</si>
  <si>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</si>
  <si>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</si>
  <si>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</si>
  <si>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</si>
  <si>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</si>
  <si>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</si>
  <si>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</si>
  <si>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</si>
  <si>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</si>
  <si>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</si>
  <si>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</si>
  <si>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</si>
  <si>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</si>
  <si>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</si>
  <si>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</si>
  <si>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</si>
  <si>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</si>
  <si>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</si>
  <si>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</si>
  <si>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</si>
  <si>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</si>
  <si>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</si>
  <si>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</si>
  <si>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</si>
  <si>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</si>
  <si>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</si>
  <si>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</si>
  <si>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</si>
  <si>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</si>
  <si>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</si>
  <si>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</si>
  <si>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</si>
  <si>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</si>
  <si>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</si>
  <si>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</si>
  <si>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</si>
  <si>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</si>
  <si>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</si>
  <si>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</si>
  <si>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</si>
  <si>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</si>
  <si>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</si>
  <si>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</si>
  <si>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</si>
  <si>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</si>
  <si>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</si>
  <si>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</si>
  <si>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</si>
  <si>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</si>
  <si>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</si>
  <si>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</si>
  <si>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</si>
  <si>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</si>
  <si>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</si>
  <si>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</si>
  <si>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</si>
  <si>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</si>
  <si>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</si>
  <si>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</si>
  <si>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</si>
  <si>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</si>
  <si>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</si>
  <si>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</si>
  <si>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</si>
  <si>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</si>
  <si>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</si>
  <si>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</si>
  <si>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</si>
  <si>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</si>
  <si>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</si>
  <si>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</si>
  <si>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</si>
  <si>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</si>
  <si>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</si>
  <si>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</si>
  <si>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</si>
  <si>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</si>
  <si>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</si>
  <si>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</si>
  <si>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</si>
  <si>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</si>
  <si>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</si>
  <si>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</si>
  <si>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</si>
  <si>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</si>
  <si>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</si>
  <si>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</si>
  <si>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</si>
  <si>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</si>
  <si>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</si>
  <si>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</si>
  <si>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</si>
  <si>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</si>
  <si>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</si>
  <si>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</si>
  <si>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</si>
  <si>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</si>
  <si>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</si>
  <si>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</si>
  <si>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</si>
  <si>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</si>
  <si>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</si>
  <si>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</si>
  <si>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</si>
  <si>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</si>
  <si>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</si>
  <si>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</si>
  <si>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</si>
  <si>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</si>
  <si>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</si>
  <si>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</si>
  <si>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</si>
  <si>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</si>
  <si>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</si>
  <si>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</si>
  <si>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</si>
  <si>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</si>
  <si>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</si>
  <si>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</si>
  <si>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</si>
  <si>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</si>
  <si>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</si>
  <si>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</si>
  <si>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</si>
  <si>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</si>
  <si>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</si>
  <si>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</si>
  <si>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</si>
  <si>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</si>
  <si>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</si>
  <si>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</si>
  <si>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</si>
  <si>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</si>
  <si>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</si>
  <si>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</si>
  <si>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</si>
  <si>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</si>
  <si>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</si>
  <si>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</si>
  <si>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</si>
  <si>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</si>
  <si>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</si>
  <si>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</si>
  <si>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</si>
  <si>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</si>
  <si>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</si>
  <si>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</si>
  <si>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</si>
  <si>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</si>
  <si>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</si>
  <si>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</si>
  <si>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</si>
  <si>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</si>
  <si>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</si>
  <si>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</si>
  <si>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</si>
  <si>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</si>
  <si>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</si>
  <si>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</si>
  <si>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</si>
  <si>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</si>
  <si>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</si>
  <si>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</si>
  <si>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</si>
  <si>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</si>
  <si>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</si>
  <si>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</si>
  <si>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</si>
  <si>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</si>
  <si>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</si>
  <si>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</si>
  <si>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</si>
  <si>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</si>
  <si>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</si>
  <si>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</si>
  <si>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</si>
  <si>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</si>
  <si>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</si>
  <si>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</si>
  <si>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</si>
  <si>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</si>
  <si>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</si>
  <si>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</si>
  <si>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</si>
  <si>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</si>
  <si>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</si>
  <si>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</si>
  <si>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</si>
  <si>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</si>
  <si>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</si>
  <si>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</si>
  <si>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</si>
  <si>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</si>
  <si>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</si>
  <si>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</si>
  <si>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</si>
  <si>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</si>
  <si>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</si>
  <si>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</si>
  <si>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</si>
  <si>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</si>
  <si>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</si>
  <si>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</si>
  <si>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</si>
  <si>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</si>
  <si>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</si>
  <si>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</si>
  <si>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</si>
  <si>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</si>
  <si>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</si>
  <si>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</si>
  <si>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</si>
  <si>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</si>
  <si>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</si>
  <si>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</si>
  <si>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</si>
  <si>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</si>
  <si>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</si>
  <si>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</si>
  <si>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</si>
  <si>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</si>
  <si>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</si>
  <si>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</si>
  <si>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</si>
  <si>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</si>
  <si>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</si>
  <si>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</si>
  <si>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</si>
  <si>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</si>
  <si>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</si>
  <si>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</si>
  <si>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</si>
  <si>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</si>
  <si>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</si>
  <si>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</si>
  <si>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</si>
  <si>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</si>
  <si>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</si>
  <si>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</si>
  <si>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</si>
  <si>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</si>
  <si>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</si>
  <si>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</si>
  <si>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</si>
  <si>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</si>
  <si>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</si>
  <si>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</si>
  <si>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</si>
  <si>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</si>
  <si>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</si>
  <si>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</si>
  <si>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</si>
  <si>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</si>
  <si>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</si>
  <si>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</si>
  <si>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</si>
  <si>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</si>
  <si>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</si>
  <si>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</si>
  <si>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</si>
  <si>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</si>
  <si>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</si>
  <si>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</si>
  <si>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</si>
  <si>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</si>
  <si>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</si>
  <si>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</si>
  <si>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</si>
  <si>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</si>
  <si>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</si>
  <si>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</si>
  <si>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</si>
  <si>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</si>
  <si>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</si>
  <si>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</si>
  <si>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</si>
  <si>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</si>
  <si>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</si>
  <si>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</si>
  <si>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</si>
  <si>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</si>
  <si>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</si>
  <si>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</si>
  <si>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</si>
  <si>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</si>
  <si>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</si>
  <si>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</si>
  <si>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</si>
  <si>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</si>
  <si>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</si>
  <si>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</si>
  <si>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</si>
  <si>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</si>
  <si>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</si>
  <si>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</si>
  <si>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</si>
  <si>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</si>
  <si>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</si>
  <si>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</si>
  <si>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</si>
  <si>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</si>
  <si>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</si>
  <si>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</si>
  <si>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</si>
  <si>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</si>
  <si>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</si>
  <si>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</si>
  <si>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</si>
  <si>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</si>
  <si>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</si>
  <si>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</si>
  <si>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</si>
  <si>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</si>
  <si>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</si>
  <si>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</si>
  <si>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</si>
  <si>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</si>
  <si>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</si>
  <si>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</si>
  <si>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</si>
  <si>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</si>
  <si>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</si>
  <si>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</si>
  <si>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</si>
  <si>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</si>
  <si>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</si>
  <si>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</si>
  <si>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</si>
  <si>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</si>
  <si>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</si>
  <si>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</si>
  <si>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</si>
  <si>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</si>
  <si>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</si>
  <si>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</si>
  <si>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</si>
  <si>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</si>
  <si>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</si>
  <si>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</si>
  <si>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</si>
  <si>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</si>
  <si>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</si>
  <si>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</si>
  <si>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</si>
  <si>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</si>
  <si>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</si>
  <si>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</si>
  <si>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</si>
  <si>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</si>
  <si>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</si>
  <si>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</si>
  <si>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</si>
  <si>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</si>
  <si>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</si>
  <si>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</si>
  <si>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</si>
  <si>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</si>
  <si>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</si>
  <si>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</si>
  <si>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</si>
  <si>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</si>
  <si>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</si>
  <si>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</si>
  <si>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</si>
  <si>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</si>
  <si>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</si>
  <si>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</si>
  <si>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</si>
  <si>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</si>
  <si>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</si>
  <si>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</si>
  <si>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</si>
  <si>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</si>
  <si>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</si>
  <si>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</si>
  <si>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</si>
  <si>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</si>
  <si>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</si>
  <si>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</si>
  <si>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</si>
  <si>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</si>
  <si>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</si>
  <si>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</si>
  <si>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</si>
  <si>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</si>
  <si>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</si>
  <si>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</si>
  <si>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</si>
  <si>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</si>
  <si>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</si>
  <si>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</si>
  <si>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</si>
  <si>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</si>
  <si>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</si>
  <si>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</si>
  <si>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</si>
  <si>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</si>
  <si>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</si>
  <si>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</si>
  <si>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</si>
  <si>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</si>
  <si>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</si>
  <si>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</si>
  <si>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</si>
  <si>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</si>
  <si>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</si>
  <si>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</si>
  <si>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</si>
  <si>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</si>
  <si>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</si>
  <si>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</si>
  <si>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</si>
  <si>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</si>
  <si>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</si>
  <si>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</si>
  <si>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</si>
  <si>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</si>
  <si>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</si>
  <si>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</si>
  <si>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</si>
  <si>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</si>
  <si>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</si>
  <si>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</si>
  <si>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</si>
  <si>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</si>
  <si>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</si>
  <si>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</si>
  <si>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</si>
  <si>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</si>
  <si>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</si>
  <si>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</si>
  <si>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</si>
  <si>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</si>
  <si>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</si>
  <si>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</si>
  <si>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</si>
  <si>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</si>
  <si>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</si>
  <si>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</si>
  <si>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</si>
  <si>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</si>
  <si>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</si>
  <si>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</si>
  <si>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</si>
  <si>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</si>
  <si>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</si>
  <si>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</si>
  <si>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</si>
  <si>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</si>
  <si>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</si>
  <si>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</si>
  <si>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</si>
  <si>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</si>
  <si>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</si>
  <si>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</si>
  <si>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</si>
  <si>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</si>
  <si>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</si>
  <si>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</si>
  <si>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</si>
  <si>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</si>
  <si>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</si>
  <si>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</si>
  <si>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</si>
  <si>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</si>
  <si>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</si>
  <si>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</si>
  <si>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</si>
  <si>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</si>
  <si>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</si>
  <si>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</si>
  <si>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</si>
  <si>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</si>
  <si>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</si>
  <si>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</si>
  <si>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</si>
  <si>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</si>
  <si>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</si>
  <si>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</si>
  <si>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</si>
  <si>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</si>
  <si>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</si>
  <si>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</si>
  <si>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</si>
  <si>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</si>
  <si>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</si>
  <si>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</si>
  <si>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</si>
  <si>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</si>
  <si>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</si>
  <si>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</si>
  <si>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</si>
  <si>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</si>
  <si>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</si>
  <si>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</si>
  <si>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</si>
  <si>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</si>
  <si>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</si>
  <si>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</si>
  <si>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</si>
  <si>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</si>
  <si>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</si>
  <si>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</si>
  <si>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</si>
  <si>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</si>
  <si>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</si>
  <si>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</si>
  <si>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</si>
  <si>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</si>
  <si>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</si>
  <si>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</si>
  <si>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</si>
  <si>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</si>
  <si>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</si>
  <si>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</si>
  <si>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</si>
  <si>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</si>
  <si>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</si>
  <si>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</si>
  <si>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</si>
  <si>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</si>
  <si>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</si>
  <si>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</si>
  <si>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</si>
  <si>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</si>
  <si>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</si>
  <si>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</si>
  <si>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</si>
  <si>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</si>
  <si>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</si>
  <si>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</si>
  <si>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</si>
  <si>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</si>
  <si>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</si>
  <si>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</si>
  <si>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</si>
  <si>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</si>
  <si>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</si>
  <si>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</si>
  <si>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</si>
  <si>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</si>
  <si>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</si>
  <si>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</si>
  <si>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</si>
  <si>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</si>
  <si>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</si>
  <si>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</si>
  <si>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</si>
  <si>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</si>
  <si>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</si>
  <si>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</si>
  <si>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</si>
  <si>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</si>
  <si>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</si>
  <si>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</si>
  <si>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</si>
  <si>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</si>
  <si>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</si>
  <si>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</si>
  <si>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</si>
  <si>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</si>
  <si>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</si>
  <si>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</si>
  <si>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</si>
  <si>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</si>
  <si>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</si>
  <si>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</si>
  <si>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</si>
  <si>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</si>
  <si>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</si>
  <si>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</si>
  <si>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</si>
  <si>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</si>
  <si>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</si>
  <si>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</si>
  <si>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</si>
  <si>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</si>
  <si>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</si>
  <si>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</si>
  <si>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</si>
  <si>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</si>
  <si>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</si>
  <si>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</si>
  <si>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</si>
  <si>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</si>
  <si>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</si>
  <si>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</si>
  <si>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</si>
  <si>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</si>
  <si>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</si>
  <si>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</si>
  <si>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</si>
  <si>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</si>
  <si>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</si>
  <si>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</si>
  <si>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</si>
  <si>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</si>
  <si>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</si>
  <si>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</si>
  <si>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</si>
  <si>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</si>
  <si>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</si>
  <si>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</si>
  <si>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</si>
  <si>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</si>
  <si>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</si>
  <si>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</si>
  <si>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</si>
  <si>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</si>
  <si>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</si>
  <si>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</si>
  <si>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</si>
  <si>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</si>
  <si>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</si>
  <si>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</si>
  <si>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</si>
  <si>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</si>
  <si>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</si>
  <si>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</si>
  <si>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</si>
  <si>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</si>
  <si>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</si>
  <si>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</si>
  <si>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</si>
  <si>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</si>
  <si>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</si>
  <si>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</si>
  <si>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</si>
  <si>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</si>
  <si>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</si>
  <si>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</si>
  <si>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</si>
  <si>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</si>
  <si>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</si>
  <si>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</si>
  <si>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</si>
  <si>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</si>
  <si>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</si>
  <si>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</si>
  <si>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</si>
  <si>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</si>
  <si>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</si>
  <si>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</si>
  <si>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</si>
  <si>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</si>
  <si>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</si>
  <si>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</si>
  <si>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</si>
  <si>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</si>
  <si>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</si>
  <si>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</si>
  <si>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</si>
  <si>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</si>
  <si>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</si>
  <si>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</si>
  <si>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</si>
  <si>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</si>
  <si>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</si>
  <si>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</si>
  <si>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</si>
  <si>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</si>
  <si>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</si>
  <si>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</si>
  <si>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</si>
  <si>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</si>
  <si>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</si>
  <si>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</si>
  <si>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</si>
  <si>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</si>
  <si>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</si>
  <si>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</si>
  <si>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</si>
  <si>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</si>
  <si>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</si>
  <si>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</si>
  <si>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</si>
  <si>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</si>
  <si>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</si>
  <si>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</si>
  <si>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</si>
  <si>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</si>
  <si>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</si>
  <si>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</si>
  <si>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</si>
  <si>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</si>
  <si>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</si>
  <si>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</si>
  <si>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</si>
  <si>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</si>
  <si>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</si>
  <si>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</si>
  <si>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</si>
  <si>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</si>
  <si>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</si>
  <si>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</si>
  <si>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</si>
  <si>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</si>
  <si>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</si>
  <si>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</si>
  <si>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</si>
  <si>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</si>
  <si>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</si>
  <si>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</si>
  <si>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</si>
  <si>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</si>
  <si>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</si>
  <si>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</si>
  <si>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</si>
  <si>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</si>
  <si>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</si>
  <si>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</si>
  <si>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</si>
  <si>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</si>
  <si>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</si>
  <si>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</si>
  <si>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</si>
  <si>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</si>
  <si>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</si>
  <si>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</si>
  <si>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</si>
  <si>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</si>
  <si>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</si>
  <si>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</si>
  <si>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</si>
  <si>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</si>
  <si>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</si>
  <si>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</si>
  <si>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</si>
  <si>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</si>
  <si>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</si>
  <si>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</si>
  <si>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</si>
  <si>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</si>
  <si>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</si>
  <si>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</si>
  <si>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</si>
  <si>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</si>
  <si>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</si>
  <si>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</si>
  <si>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</si>
  <si>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</si>
  <si>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</si>
  <si>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</si>
  <si>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</si>
  <si>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</si>
  <si>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</si>
  <si>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</si>
  <si>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</si>
  <si>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</si>
  <si>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</si>
  <si>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</si>
  <si>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</si>
  <si>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</si>
  <si>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</si>
  <si>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</si>
  <si>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</si>
  <si>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</si>
  <si>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</si>
  <si>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</si>
  <si>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</si>
  <si>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</si>
  <si>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</si>
  <si>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</si>
  <si>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</si>
  <si>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</si>
  <si>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</si>
  <si>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</si>
  <si>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</si>
  <si>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</si>
  <si>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</si>
  <si>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</si>
  <si>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</si>
  <si>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</si>
  <si>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</si>
  <si>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</si>
  <si>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</si>
  <si>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</si>
  <si>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</si>
  <si>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</si>
  <si>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</si>
  <si>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</si>
  <si>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</si>
  <si>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</si>
  <si>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</si>
  <si>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</si>
  <si>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</si>
  <si>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</si>
  <si>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</si>
  <si>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</si>
  <si>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</si>
  <si>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</si>
  <si>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</si>
  <si>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</si>
  <si>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</si>
  <si>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</si>
  <si>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</si>
  <si>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</si>
  <si>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</si>
  <si>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</si>
  <si>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</si>
  <si>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</si>
  <si>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</si>
  <si>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</si>
  <si>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</si>
  <si>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</si>
  <si>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</si>
  <si>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</si>
  <si>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</si>
  <si>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</si>
  <si>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</si>
  <si>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</si>
  <si>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</si>
  <si>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</si>
  <si>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</si>
  <si>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</si>
  <si>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</si>
  <si>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</si>
  <si>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</si>
  <si>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</si>
  <si>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</si>
  <si>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</si>
  <si>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</si>
  <si>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</si>
  <si>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</si>
  <si>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</si>
  <si>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</si>
  <si>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</si>
  <si>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</si>
  <si>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</si>
  <si>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</si>
  <si>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</si>
  <si>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</si>
  <si>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</si>
  <si>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</si>
  <si>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</si>
  <si>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</si>
  <si>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</si>
  <si>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</si>
  <si>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</si>
  <si>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</si>
  <si>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</si>
  <si>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</si>
  <si>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</si>
  <si>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</si>
  <si>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</si>
  <si>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</si>
  <si>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</si>
  <si>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</si>
  <si>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</si>
  <si>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</si>
  <si>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</si>
  <si>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</si>
  <si>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</si>
  <si>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</si>
  <si>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</si>
  <si>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</si>
  <si>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</si>
  <si>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</si>
  <si>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</si>
  <si>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</si>
  <si>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</si>
  <si>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</si>
  <si>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</si>
  <si>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</si>
  <si>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</si>
  <si>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</si>
  <si>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</si>
  <si>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</si>
  <si>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</si>
  <si>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</si>
  <si>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</si>
  <si>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</si>
  <si>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</si>
  <si>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</si>
  <si>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</si>
  <si>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</si>
  <si>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</si>
  <si>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</si>
  <si>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</si>
  <si>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</si>
  <si>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</si>
  <si>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</si>
  <si>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</si>
  <si>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</si>
  <si>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</si>
  <si>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</si>
  <si>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</si>
  <si>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</si>
  <si>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</si>
  <si>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</si>
  <si>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</si>
  <si>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</si>
  <si>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</si>
  <si>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</si>
  <si>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</si>
  <si>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</si>
  <si>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</si>
  <si>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</si>
  <si>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</si>
  <si>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</si>
  <si>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</si>
  <si>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</si>
  <si>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</si>
  <si>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</si>
  <si>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</si>
  <si>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</si>
  <si>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</si>
  <si>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</si>
  <si>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</si>
  <si>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</si>
  <si>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</si>
  <si>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</si>
  <si>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</si>
  <si>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</si>
  <si>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</si>
  <si>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</si>
  <si>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</si>
  <si>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</si>
  <si>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</si>
  <si>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</si>
  <si>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</si>
  <si>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</si>
  <si>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</si>
  <si>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</si>
  <si>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</si>
  <si>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</si>
  <si>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</si>
  <si>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</si>
  <si>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</si>
  <si>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</si>
  <si>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</si>
  <si>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</si>
  <si>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</si>
  <si>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</si>
  <si>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</si>
  <si>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</si>
  <si>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</si>
  <si>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</si>
  <si>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</si>
  <si>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</si>
  <si>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</si>
  <si>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</si>
  <si>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</si>
  <si>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</si>
  <si>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</si>
  <si>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</si>
  <si>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</si>
  <si>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</si>
  <si>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</si>
  <si>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</si>
  <si>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</si>
  <si>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</si>
  <si>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</si>
  <si>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</si>
  <si>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</si>
  <si>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</si>
  <si>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</si>
  <si>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</si>
  <si>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</si>
  <si>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</si>
  <si>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</si>
  <si>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</si>
  <si>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</si>
  <si>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</si>
  <si>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</si>
  <si>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</si>
  <si>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</si>
  <si>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</si>
  <si>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</si>
  <si>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</si>
  <si>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</si>
  <si>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</si>
  <si>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</si>
  <si>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</si>
  <si>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</si>
  <si>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</si>
  <si>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</si>
  <si>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</si>
  <si>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</si>
  <si>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</si>
  <si>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</si>
  <si>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</si>
  <si>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</si>
  <si>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</si>
  <si>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</si>
  <si>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</si>
  <si>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</si>
  <si>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</si>
  <si>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</si>
  <si>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</si>
  <si>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</si>
  <si>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</si>
  <si>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</si>
  <si>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</si>
  <si>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</si>
  <si>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</si>
  <si>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</si>
  <si>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</si>
  <si>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</si>
  <si>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</si>
  <si>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</si>
  <si>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</si>
  <si>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</si>
  <si>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</si>
  <si>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</si>
  <si>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</si>
  <si>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</si>
  <si>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</si>
  <si>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</si>
  <si>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</si>
  <si>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</si>
  <si>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</si>
  <si>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</si>
  <si>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</si>
  <si>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</si>
  <si>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</si>
  <si>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</si>
  <si>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</si>
  <si>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</si>
  <si>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</si>
  <si>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</si>
  <si>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</si>
  <si>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</si>
  <si>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</si>
  <si>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</si>
  <si>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</si>
  <si>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</si>
  <si>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</si>
  <si>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</si>
  <si>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</si>
  <si>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</si>
  <si>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</si>
  <si>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</si>
  <si>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</si>
  <si>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</si>
  <si>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</si>
  <si>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</si>
  <si>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</si>
  <si>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</si>
  <si>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</si>
  <si>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</si>
  <si>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</si>
  <si>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</si>
  <si>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</si>
  <si>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</si>
  <si>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</si>
  <si>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</si>
  <si>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</si>
  <si>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</si>
  <si>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</si>
  <si>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</si>
  <si>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</si>
  <si>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</si>
  <si>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</si>
  <si>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</si>
  <si>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</si>
  <si>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</si>
  <si>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</si>
  <si>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</si>
  <si>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</si>
  <si>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</si>
  <si>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</si>
  <si>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</si>
  <si>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</si>
  <si>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</si>
  <si>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</si>
  <si>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</si>
  <si>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</si>
  <si>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</si>
  <si>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</si>
  <si>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</si>
  <si>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</si>
  <si>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</si>
  <si>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</si>
  <si>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</si>
  <si>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</si>
  <si>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</si>
  <si>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</si>
  <si>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</si>
  <si>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</si>
  <si>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</si>
  <si>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</si>
  <si>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</si>
  <si>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</si>
  <si>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</si>
  <si>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</si>
  <si>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</si>
  <si>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</si>
  <si>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</si>
  <si>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</si>
  <si>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</si>
  <si>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</si>
  <si>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</si>
  <si>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</si>
  <si>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</si>
  <si>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</si>
  <si>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</si>
  <si>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</si>
  <si>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</si>
  <si>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</si>
  <si>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</si>
  <si>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</si>
  <si>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</si>
  <si>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</si>
  <si>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</si>
  <si>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</si>
  <si>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</si>
  <si>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</si>
  <si>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</si>
  <si>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</si>
  <si>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</si>
  <si>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</si>
  <si>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</si>
  <si>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</si>
  <si>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</si>
  <si>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</si>
  <si>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</si>
  <si>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</si>
  <si>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</si>
  <si>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</si>
  <si>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</si>
  <si>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</si>
  <si>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</si>
  <si>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</si>
  <si>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</si>
  <si>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</si>
  <si>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</si>
  <si>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</si>
  <si>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</si>
  <si>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</si>
  <si>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</si>
  <si>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</si>
  <si>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</si>
  <si>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</si>
  <si>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</si>
  <si>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</si>
  <si>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</si>
  <si>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</si>
  <si>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</si>
  <si>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</si>
  <si>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</si>
  <si>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</si>
  <si>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</si>
  <si>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</si>
  <si>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</si>
  <si>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</si>
  <si>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</si>
  <si>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</si>
  <si>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</si>
  <si>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</si>
  <si>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</si>
  <si>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</si>
  <si>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</si>
  <si>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</si>
  <si>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</si>
  <si>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</si>
  <si>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</si>
  <si>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</si>
  <si>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</si>
  <si>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</si>
  <si>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</si>
  <si>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</si>
  <si>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</si>
  <si>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</si>
  <si>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</si>
  <si>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</si>
  <si>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</si>
  <si>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</si>
  <si>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</si>
  <si>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</si>
  <si>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</si>
  <si>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</si>
  <si>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</si>
  <si>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</si>
  <si>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</si>
  <si>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</si>
  <si>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</si>
  <si>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</si>
  <si>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</si>
  <si>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</si>
  <si>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</si>
  <si>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</si>
  <si>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</si>
  <si>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</si>
  <si>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</si>
  <si>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</si>
  <si>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</si>
  <si>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</si>
  <si>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</si>
  <si>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</si>
  <si>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</si>
  <si>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</si>
  <si>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</si>
  <si>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</si>
  <si>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</si>
  <si>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</si>
  <si>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</si>
  <si>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</si>
  <si>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</si>
  <si>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</si>
  <si>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</si>
  <si>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</si>
  <si>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</si>
  <si>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</si>
  <si>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</si>
  <si>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</si>
  <si>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</si>
  <si>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</si>
  <si>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</si>
  <si>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</si>
  <si>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</si>
  <si>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</si>
  <si>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</si>
  <si>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</si>
  <si>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</si>
  <si>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</si>
  <si>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</si>
  <si>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</si>
  <si>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</si>
  <si>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</si>
  <si>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</si>
  <si>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</si>
  <si>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</si>
  <si>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</si>
  <si>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</si>
  <si>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</si>
  <si>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</si>
  <si>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</si>
  <si>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</si>
  <si>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</si>
  <si>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</si>
  <si>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</si>
  <si>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</si>
  <si>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</si>
  <si>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</si>
  <si>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</si>
  <si>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</si>
  <si>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</si>
  <si>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</si>
  <si>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</si>
  <si>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</si>
  <si>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</si>
  <si>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</si>
  <si>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</si>
  <si>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</si>
  <si>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</si>
  <si>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</si>
  <si>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</si>
  <si>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</si>
  <si>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</si>
  <si>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</si>
  <si>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</si>
  <si>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</si>
  <si>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</si>
  <si>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</si>
  <si>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</si>
  <si>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</si>
  <si>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</si>
  <si>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</si>
  <si>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</si>
  <si>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</si>
  <si>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</si>
  <si>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</si>
  <si>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</si>
  <si>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</si>
  <si>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</si>
  <si>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</si>
  <si>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</si>
  <si>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</si>
  <si>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</si>
  <si>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</si>
  <si>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</si>
  <si>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</si>
  <si>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</si>
  <si>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</si>
  <si>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</si>
  <si>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</si>
  <si>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</si>
  <si>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</si>
  <si>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</si>
  <si>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</si>
  <si>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</si>
  <si>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</si>
  <si>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</si>
  <si>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</si>
  <si>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</si>
  <si>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</si>
  <si>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</si>
  <si>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</si>
  <si>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</si>
  <si>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</si>
  <si>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</si>
  <si>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</si>
  <si>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</si>
  <si>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</si>
  <si>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</si>
  <si>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</si>
  <si>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</si>
  <si>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</si>
  <si>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</si>
  <si>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</si>
  <si>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</si>
  <si>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</si>
  <si>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</si>
  <si>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</si>
  <si>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</si>
  <si>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</si>
  <si>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</si>
  <si>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</si>
  <si>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</si>
  <si>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</si>
  <si>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</si>
  <si>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</si>
  <si>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</si>
  <si>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</si>
  <si>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</si>
  <si>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</si>
  <si>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</si>
  <si>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</si>
  <si>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</si>
  <si>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</si>
  <si>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</si>
  <si>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</si>
  <si>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</si>
  <si>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</si>
  <si>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</si>
  <si>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</si>
  <si>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</si>
  <si>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</si>
  <si>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</si>
  <si>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</si>
  <si>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</si>
  <si>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</si>
  <si>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</si>
  <si>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</si>
  <si>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</si>
  <si>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</si>
  <si>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</si>
  <si>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</si>
  <si>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</si>
  <si>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</si>
  <si>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</si>
  <si>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</si>
  <si>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</si>
  <si>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</si>
  <si>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</si>
  <si>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</si>
  <si>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</si>
  <si>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</si>
  <si>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</si>
  <si>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</si>
  <si>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</si>
  <si>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</si>
  <si>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</si>
  <si>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</si>
  <si>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</si>
  <si>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</si>
  <si>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</si>
  <si>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</si>
  <si>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</si>
  <si>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</si>
  <si>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</si>
  <si>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</si>
  <si>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</si>
  <si>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</si>
  <si>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</si>
  <si>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</si>
  <si>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</si>
  <si>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</si>
  <si>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</si>
  <si>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</si>
  <si>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</si>
  <si>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</si>
  <si>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</si>
  <si>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</si>
  <si>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</si>
  <si>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</si>
  <si>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</si>
  <si>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</si>
  <si>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</si>
  <si>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</si>
  <si>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</si>
  <si>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</si>
  <si>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</si>
  <si>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</si>
  <si>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</si>
  <si>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</si>
  <si>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</si>
  <si>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</si>
  <si>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</si>
  <si>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</si>
  <si>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</si>
  <si>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</si>
  <si>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</si>
  <si>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</si>
  <si>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</si>
  <si>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</si>
  <si>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</si>
  <si>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</si>
  <si>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</si>
  <si>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</si>
  <si>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</si>
  <si>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</si>
  <si>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</si>
  <si>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</si>
  <si>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</si>
  <si>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</si>
  <si>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</si>
  <si>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</si>
  <si>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</si>
  <si>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</si>
  <si>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</si>
  <si>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</si>
  <si>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</si>
  <si>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</si>
  <si>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</si>
  <si>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</si>
  <si>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</si>
  <si>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</si>
  <si>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</si>
  <si>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</si>
  <si>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</si>
  <si>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</si>
  <si>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</si>
  <si>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</si>
  <si>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</si>
  <si>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</si>
  <si>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</si>
  <si>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</si>
  <si>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</si>
  <si>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</si>
  <si>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</si>
  <si>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</si>
  <si>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</si>
  <si>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</si>
  <si>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</si>
  <si>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</si>
  <si>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</si>
  <si>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</si>
  <si>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</si>
  <si>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</si>
  <si>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</si>
  <si>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</si>
  <si>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</si>
  <si>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</si>
  <si>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</si>
  <si>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</si>
  <si>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</si>
  <si>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</si>
  <si>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</si>
  <si>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</si>
  <si>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</si>
  <si>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</si>
  <si>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</si>
  <si>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</si>
  <si>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</si>
  <si>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</si>
  <si>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</si>
  <si>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</si>
  <si>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</si>
  <si>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</si>
  <si>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</si>
  <si>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</si>
  <si>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</si>
  <si>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</si>
  <si>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</si>
  <si>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</si>
  <si>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</si>
  <si>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</si>
  <si>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</si>
  <si>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</si>
  <si>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</si>
  <si>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</si>
  <si>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</si>
  <si>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</si>
  <si>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</si>
  <si>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</si>
  <si>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</si>
  <si>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</si>
  <si>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</si>
  <si>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</si>
  <si>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</si>
  <si>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</si>
  <si>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</si>
  <si>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</si>
  <si>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</si>
  <si>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</si>
  <si>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</si>
  <si>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</si>
  <si>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</si>
  <si>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</si>
  <si>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</si>
  <si>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</si>
  <si>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</si>
  <si>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</si>
  <si>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</si>
  <si>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</si>
  <si>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</si>
  <si>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</si>
  <si>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</si>
  <si>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</si>
  <si>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</si>
  <si>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</si>
  <si>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</si>
  <si>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</si>
  <si>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</si>
  <si>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</si>
  <si>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</si>
  <si>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</si>
  <si>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</si>
  <si>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</si>
  <si>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</si>
  <si>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</si>
  <si>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</si>
  <si>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</si>
  <si>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</si>
  <si>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</si>
  <si>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</si>
  <si>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</si>
  <si>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</si>
  <si>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</si>
  <si>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</si>
  <si>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</si>
  <si>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</si>
  <si>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</si>
  <si>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</si>
  <si>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</si>
  <si>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</si>
  <si>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</si>
  <si>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</si>
  <si>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</si>
  <si>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</si>
  <si>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</si>
  <si>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</si>
  <si>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</si>
  <si>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</si>
  <si>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</si>
  <si>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</si>
  <si>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</si>
  <si>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</si>
  <si>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</si>
  <si>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</si>
  <si>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</si>
  <si>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</si>
  <si>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</si>
  <si>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</si>
  <si>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</si>
  <si>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</si>
  <si>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</si>
  <si>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</si>
  <si>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</si>
  <si>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</si>
  <si>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</si>
  <si>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</si>
  <si>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</si>
  <si>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</si>
  <si>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</si>
  <si>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</si>
  <si>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</si>
  <si>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</si>
  <si>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</si>
  <si>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</si>
  <si>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</si>
  <si>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</si>
  <si>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</si>
  <si>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</si>
  <si>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</si>
  <si>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</si>
  <si>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</si>
  <si>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</si>
  <si>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</si>
  <si>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</si>
  <si>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</si>
  <si>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</si>
  <si>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</si>
  <si>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</si>
  <si>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</si>
  <si>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</si>
  <si>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</si>
  <si>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</si>
  <si>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</si>
  <si>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</si>
  <si>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</si>
  <si>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</si>
  <si>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</si>
  <si>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</si>
  <si>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</si>
  <si>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</si>
  <si>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</si>
  <si>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</si>
  <si>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</si>
  <si>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</si>
  <si>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</si>
  <si>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</si>
  <si>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</si>
  <si>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</si>
  <si>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</si>
  <si>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</si>
  <si>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</si>
  <si>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</si>
  <si>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</si>
  <si>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</si>
  <si>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</si>
  <si>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</si>
  <si>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</si>
  <si>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</si>
  <si>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</si>
  <si>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</si>
  <si>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</si>
  <si>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</si>
  <si>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</si>
  <si>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</si>
  <si>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</si>
  <si>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</si>
  <si>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</si>
  <si>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</si>
  <si>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</si>
  <si>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</si>
  <si>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</si>
  <si>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</si>
  <si>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</si>
  <si>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</si>
  <si>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</si>
  <si>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</si>
  <si>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</si>
  <si>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</si>
  <si>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</si>
  <si>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</si>
  <si>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</si>
  <si>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</si>
  <si>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</si>
  <si>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</si>
  <si>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</si>
  <si>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</si>
  <si>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</si>
  <si>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</si>
  <si>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</si>
  <si>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</si>
  <si>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</si>
  <si>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</si>
  <si>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</si>
  <si>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</si>
  <si>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</si>
  <si>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</si>
  <si>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</si>
  <si>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</si>
  <si>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</si>
  <si>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</si>
  <si>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</si>
  <si>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</si>
  <si>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</si>
  <si>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</si>
  <si>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</si>
  <si>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</si>
  <si>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</si>
  <si>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</si>
  <si>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</si>
  <si>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</si>
  <si>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</si>
  <si>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</si>
  <si>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</si>
  <si>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</si>
  <si>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</si>
  <si>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</si>
  <si>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</si>
  <si>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</si>
  <si>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</si>
  <si>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</si>
  <si>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</si>
  <si>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</si>
  <si>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</si>
  <si>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</si>
  <si>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</si>
  <si>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</si>
  <si>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</si>
  <si>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</si>
  <si>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</si>
  <si>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</si>
  <si>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</si>
  <si>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</si>
  <si>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</si>
  <si>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</si>
  <si>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</si>
  <si>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</si>
  <si>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</si>
  <si>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</si>
  <si>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</si>
  <si>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</si>
  <si>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</si>
  <si>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</si>
  <si>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</si>
  <si>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</si>
  <si>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</si>
  <si>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</si>
  <si>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</si>
  <si>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</si>
  <si>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</si>
  <si>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</si>
  <si>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</si>
  <si>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</si>
  <si>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</si>
  <si>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</si>
  <si>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</si>
  <si>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</si>
  <si>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</si>
  <si>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</si>
  <si>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</si>
  <si>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</si>
  <si>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</si>
  <si>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</si>
  <si>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</si>
  <si>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</si>
  <si>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</si>
  <si>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</si>
  <si>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</si>
  <si>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</si>
  <si>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</si>
  <si>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</si>
  <si>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</si>
  <si>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</si>
  <si>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</si>
  <si>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</si>
  <si>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</si>
  <si>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</si>
  <si>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</si>
  <si>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</si>
  <si>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</si>
  <si>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</si>
  <si>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</si>
  <si>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</si>
  <si>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</si>
  <si>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</si>
  <si>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</si>
  <si>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</si>
  <si>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</si>
  <si>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</si>
  <si>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</si>
  <si>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</si>
  <si>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</si>
  <si>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</si>
  <si>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</si>
  <si>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</si>
  <si>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</si>
  <si>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</si>
  <si>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</si>
  <si>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</si>
  <si>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</si>
  <si>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</si>
  <si>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</si>
  <si>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</si>
  <si>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</si>
  <si>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</si>
  <si>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</si>
  <si>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</si>
  <si>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</si>
  <si>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</si>
  <si>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</si>
  <si>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</si>
  <si>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</si>
  <si>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</si>
  <si>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</si>
  <si>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</si>
  <si>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</si>
  <si>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</si>
  <si>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</si>
  <si>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</si>
  <si>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</si>
  <si>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</si>
  <si>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</si>
  <si>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</si>
  <si>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</si>
  <si>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</si>
  <si>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</si>
  <si>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</si>
  <si>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</si>
  <si>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</si>
  <si>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</si>
  <si>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</si>
  <si>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</si>
  <si>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</si>
  <si>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</si>
  <si>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</si>
  <si>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</si>
  <si>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</si>
  <si>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</si>
  <si>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</si>
  <si>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</si>
  <si>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</si>
  <si>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</si>
  <si>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</si>
  <si>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</si>
  <si>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</si>
  <si>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</si>
  <si>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</si>
  <si>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</si>
  <si>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</si>
  <si>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</si>
  <si>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</si>
  <si>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</si>
  <si>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</si>
  <si>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</si>
  <si>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</si>
  <si>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</si>
  <si>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</si>
  <si>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</si>
  <si>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</si>
  <si>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</si>
  <si>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</si>
  <si>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</si>
  <si>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</si>
  <si>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</si>
  <si>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</si>
  <si>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</si>
  <si>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</si>
  <si>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</si>
  <si>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</si>
  <si>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</si>
  <si>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</si>
  <si>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</si>
  <si>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</si>
  <si>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</si>
  <si>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</si>
  <si>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</si>
  <si>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</si>
  <si>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</si>
  <si>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</si>
  <si>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</si>
  <si>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</si>
  <si>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</si>
  <si>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</si>
  <si>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</si>
  <si>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</si>
  <si>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</si>
  <si>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</si>
  <si>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</si>
  <si>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</si>
  <si>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</si>
  <si>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</si>
  <si>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</si>
  <si>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</si>
  <si>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</si>
  <si>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</si>
  <si>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</si>
  <si>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</si>
  <si>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</si>
  <si>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</si>
  <si>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</si>
  <si>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</si>
  <si>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</si>
  <si>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</si>
  <si>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</si>
  <si>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</si>
  <si>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</si>
  <si>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</si>
  <si>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</si>
  <si>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</si>
  <si>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</si>
  <si>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</si>
  <si>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</si>
  <si>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</si>
  <si>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</si>
  <si>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</si>
  <si>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</si>
  <si>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</si>
  <si>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</si>
  <si>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</si>
  <si>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</si>
  <si>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</si>
  <si>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</si>
  <si>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</si>
  <si>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</si>
  <si>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</si>
  <si>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</si>
  <si>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</si>
  <si>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</si>
  <si>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</si>
  <si>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</si>
  <si>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</si>
  <si>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</si>
  <si>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</si>
  <si>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</si>
  <si>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</si>
  <si>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</si>
  <si>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</si>
  <si>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</si>
  <si>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</si>
  <si>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</si>
  <si>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</si>
  <si>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</si>
  <si>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</si>
  <si>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</si>
  <si>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</si>
  <si>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</si>
  <si>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</si>
  <si>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</si>
  <si>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</si>
  <si>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</si>
  <si>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</si>
  <si>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</si>
  <si>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</si>
  <si>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</si>
  <si>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</si>
  <si>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</si>
  <si>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</si>
  <si>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</si>
  <si>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</si>
  <si>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</si>
  <si>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</si>
  <si>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</si>
  <si>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</si>
  <si>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</si>
  <si>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</si>
  <si>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</si>
  <si>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</si>
  <si>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</si>
  <si>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</si>
  <si>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</si>
  <si>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</si>
  <si>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</si>
  <si>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</si>
  <si>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</si>
  <si>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</si>
  <si>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</si>
  <si>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</si>
  <si>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</si>
  <si>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</si>
  <si>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</si>
  <si>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</si>
  <si>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</si>
  <si>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</si>
  <si>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</si>
  <si>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</si>
  <si>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</si>
  <si>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</si>
  <si>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</si>
  <si>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</si>
  <si>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</si>
  <si>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</si>
  <si>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</si>
  <si>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</si>
  <si>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</si>
  <si>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</si>
  <si>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</si>
  <si>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</si>
  <si>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</si>
  <si>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</si>
  <si>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</si>
  <si>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</si>
  <si>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</si>
  <si>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</si>
  <si>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</si>
  <si>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</si>
  <si>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</si>
  <si>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</si>
  <si>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</si>
  <si>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</si>
  <si>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</si>
  <si>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</si>
  <si>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</si>
  <si>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</si>
  <si>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</si>
  <si>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</si>
  <si>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</si>
  <si>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</si>
  <si>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</si>
  <si>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</si>
  <si>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</si>
  <si>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</si>
  <si>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</si>
  <si>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</si>
  <si>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</si>
  <si>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</si>
  <si>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</si>
  <si>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</si>
  <si>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</si>
  <si>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</si>
  <si>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</si>
  <si>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</si>
  <si>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</si>
  <si>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</si>
  <si>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</si>
  <si>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</si>
  <si>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</si>
  <si>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</si>
  <si>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</si>
  <si>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</si>
  <si>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</si>
  <si>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</si>
  <si>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</si>
  <si>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</si>
  <si>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</si>
  <si>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</si>
  <si>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</si>
  <si>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</si>
  <si>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</si>
  <si>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</si>
  <si>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</si>
  <si>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</si>
  <si>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</si>
  <si>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</si>
  <si>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</si>
  <si>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</si>
  <si>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</si>
  <si>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</si>
  <si>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</si>
  <si>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</si>
  <si>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</si>
  <si>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</si>
  <si>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</si>
  <si>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</si>
  <si>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</si>
  <si>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</si>
  <si>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</si>
  <si>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</si>
  <si>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</si>
  <si>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</si>
  <si>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</si>
  <si>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</si>
  <si>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</si>
  <si>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</si>
  <si>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</si>
  <si>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</si>
  <si>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</si>
  <si>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</si>
  <si>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</si>
  <si>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</si>
  <si>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</si>
  <si>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</si>
  <si>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</si>
  <si>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</si>
  <si>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</si>
  <si>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</si>
  <si>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</si>
  <si>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</si>
  <si>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</si>
  <si>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</si>
  <si>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</si>
  <si>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</si>
  <si>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</si>
  <si>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</si>
  <si>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</si>
  <si>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</si>
  <si>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</si>
  <si>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</si>
  <si>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</si>
  <si>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</si>
  <si>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</si>
  <si>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</si>
  <si>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</si>
  <si>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</si>
  <si>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</si>
  <si>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</si>
  <si>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</si>
  <si>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</si>
  <si>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</si>
  <si>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</si>
  <si>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</si>
  <si>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</si>
  <si>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</si>
  <si>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</si>
  <si>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</si>
  <si>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</si>
  <si>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</si>
  <si>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</si>
  <si>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</si>
  <si>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</si>
  <si>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</si>
  <si>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</si>
  <si>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</si>
  <si>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</si>
  <si>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</si>
  <si>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</si>
  <si>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</si>
  <si>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</si>
  <si>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</si>
  <si>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</si>
  <si>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</si>
  <si>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</si>
  <si>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</si>
  <si>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</si>
  <si>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</si>
  <si>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</si>
  <si>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</si>
  <si>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</si>
  <si>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</si>
  <si>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</si>
  <si>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</si>
  <si>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</si>
  <si>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</si>
  <si>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</si>
  <si>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</si>
  <si>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</si>
  <si>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</si>
  <si>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</si>
  <si>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</si>
  <si>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</si>
  <si>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</si>
  <si>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</si>
  <si>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</si>
  <si>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</si>
  <si>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</si>
  <si>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</si>
  <si>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</si>
  <si>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</si>
  <si>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</si>
  <si>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</si>
  <si>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</si>
  <si>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</si>
  <si>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</si>
  <si>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</si>
  <si>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</si>
  <si>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</si>
  <si>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</si>
  <si>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</si>
  <si>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</si>
  <si>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</si>
  <si>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</si>
  <si>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</si>
  <si>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</si>
  <si>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</si>
  <si>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</si>
  <si>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</si>
  <si>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</si>
  <si>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</si>
  <si>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</si>
  <si>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</si>
  <si>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</si>
  <si>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</si>
  <si>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</si>
  <si>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</si>
  <si>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</si>
  <si>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</si>
  <si>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</si>
  <si>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</si>
  <si>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</si>
  <si>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</si>
  <si>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</si>
  <si>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</si>
  <si>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</si>
  <si>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</si>
  <si>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</si>
  <si>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</si>
  <si>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</si>
  <si>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</si>
  <si>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</si>
  <si>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</si>
  <si>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</si>
  <si>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</si>
  <si>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</si>
  <si>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</si>
  <si>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</si>
  <si>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</si>
  <si>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</si>
  <si>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</si>
  <si>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</si>
  <si>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</si>
  <si>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</si>
  <si>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</si>
  <si>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</si>
  <si>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</si>
  <si>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</si>
  <si>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</si>
  <si>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</si>
  <si>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</si>
  <si>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</si>
  <si>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</si>
  <si>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</si>
  <si>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</si>
  <si>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</si>
  <si>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</si>
  <si>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</si>
  <si>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</si>
  <si>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</si>
  <si>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</si>
  <si>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</si>
  <si>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</si>
  <si>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</si>
  <si>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</si>
  <si>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</si>
  <si>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</si>
  <si>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</si>
  <si>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</si>
  <si>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</si>
  <si>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</si>
  <si>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</si>
  <si>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</si>
  <si>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</si>
  <si>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</si>
  <si>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</si>
  <si>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</si>
  <si>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</si>
  <si>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</si>
  <si>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</si>
  <si>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</si>
  <si>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</si>
  <si>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</si>
  <si>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</si>
  <si>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</si>
  <si>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</si>
  <si>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</si>
  <si>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</si>
  <si>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</si>
  <si>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</si>
  <si>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</si>
  <si>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</si>
  <si>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</si>
  <si>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</si>
  <si>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</si>
  <si>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</si>
  <si>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</si>
  <si>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</si>
  <si>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</si>
  <si>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</si>
  <si>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</si>
  <si>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</si>
  <si>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</si>
  <si>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</si>
  <si>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</si>
  <si>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</si>
  <si>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</si>
  <si>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</si>
  <si>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</si>
  <si>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</si>
  <si>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</si>
  <si>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</si>
  <si>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</si>
  <si>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</si>
  <si>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</si>
  <si>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</si>
  <si>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</si>
  <si>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</si>
  <si>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</si>
  <si>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</si>
  <si>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</si>
  <si>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</si>
  <si>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</si>
  <si>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</si>
  <si>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</si>
  <si>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</si>
  <si>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</si>
  <si>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</si>
  <si>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</si>
  <si>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</si>
  <si>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</si>
  <si>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</si>
  <si>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</si>
  <si>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</si>
  <si>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</si>
  <si>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</si>
  <si>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</si>
  <si>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</si>
  <si>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</si>
  <si>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</si>
  <si>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</si>
  <si>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</si>
  <si>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</si>
  <si>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</si>
  <si>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</si>
  <si>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</si>
  <si>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</si>
  <si>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</si>
  <si>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</si>
  <si>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</si>
  <si>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</si>
  <si>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</si>
  <si>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</si>
  <si>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</si>
  <si>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</si>
  <si>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</si>
  <si>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</si>
  <si>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</si>
  <si>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</si>
  <si>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</si>
  <si>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</si>
  <si>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</si>
  <si>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</si>
  <si>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</si>
  <si>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</si>
  <si>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</si>
  <si>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</si>
  <si>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</si>
  <si>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</si>
  <si>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</si>
  <si>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</si>
  <si>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</si>
  <si>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</si>
  <si>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</si>
  <si>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</si>
  <si>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</si>
  <si>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</si>
  <si>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</si>
  <si>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</si>
  <si>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</si>
  <si>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</si>
  <si>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</si>
  <si>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</si>
  <si>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</si>
  <si>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</si>
  <si>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</si>
  <si>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</si>
  <si>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</si>
  <si>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</si>
  <si>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</si>
  <si>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</si>
  <si>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</si>
  <si>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</si>
  <si>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</si>
  <si>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</si>
  <si>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</si>
  <si>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</si>
  <si>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</si>
  <si>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</si>
  <si>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</si>
  <si>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</si>
  <si>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</si>
  <si>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</si>
  <si>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</si>
  <si>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</si>
  <si>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</si>
  <si>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</si>
  <si>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</si>
  <si>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</si>
  <si>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</si>
  <si>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</si>
  <si>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</si>
  <si>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</si>
  <si>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</si>
  <si>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</si>
  <si>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</si>
  <si>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</si>
  <si>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</si>
  <si>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</si>
  <si>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</si>
  <si>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</si>
  <si>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</si>
  <si>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</si>
  <si>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</si>
  <si>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</si>
  <si>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</si>
  <si>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</si>
  <si>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</si>
  <si>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</si>
  <si>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</si>
  <si>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</si>
  <si>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</si>
  <si>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</si>
  <si>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</si>
  <si>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</si>
  <si>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</si>
  <si>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</si>
  <si>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</si>
  <si>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</si>
  <si>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</si>
  <si>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</si>
  <si>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</si>
  <si>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</si>
  <si>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</si>
  <si>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</si>
  <si>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</si>
  <si>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</si>
  <si>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</si>
  <si>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</si>
  <si>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</si>
  <si>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</si>
  <si>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</si>
  <si>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</si>
  <si>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</si>
  <si>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</si>
  <si>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</si>
  <si>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</si>
  <si>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</si>
  <si>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</si>
  <si>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</si>
  <si>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</si>
  <si>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</si>
  <si>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</si>
  <si>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</si>
  <si>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</si>
  <si>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</si>
  <si>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</si>
  <si>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</si>
  <si>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</si>
  <si>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</si>
  <si>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</si>
  <si>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</si>
  <si>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</si>
  <si>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</si>
  <si>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</si>
  <si>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</si>
  <si>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</si>
  <si>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</si>
  <si>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</si>
  <si>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</si>
  <si>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</si>
  <si>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</si>
  <si>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</si>
  <si>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</si>
  <si>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</si>
  <si>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</si>
  <si>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</si>
  <si>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</si>
  <si>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</si>
  <si>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</si>
  <si>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</si>
  <si>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</si>
  <si>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</si>
  <si>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</si>
  <si>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</si>
  <si>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</si>
  <si>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</si>
  <si>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</si>
  <si>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</si>
  <si>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</si>
  <si>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</si>
  <si>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</si>
  <si>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</si>
  <si>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</si>
  <si>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</si>
  <si>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</si>
  <si>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</si>
  <si>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</si>
  <si>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</si>
  <si>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</si>
  <si>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</si>
  <si>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</si>
  <si>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</si>
  <si>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</si>
  <si>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</si>
  <si>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</si>
  <si>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</si>
  <si>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</si>
  <si>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</si>
  <si>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</si>
  <si>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</si>
  <si>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</si>
  <si>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</si>
  <si>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</si>
  <si>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</si>
  <si>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</si>
  <si>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</si>
  <si>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</si>
  <si>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</si>
  <si>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</si>
  <si>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</si>
  <si>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</si>
  <si>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</si>
  <si>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</si>
  <si>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</si>
  <si>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</si>
  <si>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</si>
  <si>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</si>
  <si>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</si>
  <si>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</si>
  <si>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</si>
  <si>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</si>
  <si>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</si>
  <si>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</si>
  <si>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</si>
  <si>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</si>
  <si>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</si>
  <si>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</si>
  <si>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</si>
  <si>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</si>
  <si>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</si>
  <si>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</si>
  <si>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</si>
  <si>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</si>
  <si>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</si>
  <si>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</si>
  <si>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</si>
  <si>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</si>
  <si>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</si>
  <si>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</si>
  <si>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</si>
  <si>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</si>
  <si>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</si>
  <si>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</si>
  <si>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</si>
  <si>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</si>
  <si>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</si>
  <si>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</si>
  <si>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</si>
  <si>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</si>
  <si>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</si>
  <si>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</si>
  <si>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</si>
  <si>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</si>
  <si>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</si>
  <si>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</si>
  <si>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</si>
  <si>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</si>
  <si>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</si>
  <si>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</si>
  <si>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</si>
  <si>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</si>
  <si>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</si>
  <si>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</si>
  <si>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</si>
  <si>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</si>
  <si>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</si>
  <si>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</si>
  <si>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</si>
  <si>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</si>
  <si>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</si>
  <si>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</si>
  <si>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</si>
  <si>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</si>
  <si>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</si>
  <si>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</si>
  <si>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</si>
  <si>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</si>
  <si>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</si>
  <si>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</si>
  <si>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</si>
  <si>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</si>
  <si>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</si>
  <si>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</si>
  <si>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</si>
  <si>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</si>
  <si>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</si>
  <si>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</si>
  <si>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</si>
  <si>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</si>
  <si>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</si>
  <si>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</si>
  <si>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</si>
  <si>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</si>
  <si>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</si>
  <si>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</si>
  <si>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</si>
  <si>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</si>
  <si>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</si>
  <si>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</si>
  <si>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</si>
  <si>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</si>
  <si>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</si>
  <si>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</si>
  <si>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</si>
  <si>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</si>
  <si>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</si>
  <si>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</si>
  <si>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</si>
  <si>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</si>
  <si>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</si>
  <si>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</si>
  <si>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</si>
  <si>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</si>
  <si>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</si>
  <si>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</si>
  <si>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</si>
  <si>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</si>
  <si>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</si>
  <si>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</si>
  <si>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</si>
  <si>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</si>
  <si>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</si>
  <si>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</si>
  <si>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</si>
  <si>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</si>
  <si>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</si>
  <si>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</si>
  <si>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</si>
  <si>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</si>
  <si>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</si>
  <si>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</si>
  <si>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</si>
  <si>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</si>
  <si>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</si>
  <si>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</si>
  <si>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</si>
  <si>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</si>
  <si>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</si>
  <si>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</si>
  <si>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</si>
  <si>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</si>
  <si>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</si>
  <si>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</si>
  <si>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</si>
  <si>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</si>
  <si>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</si>
  <si>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</si>
  <si>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</si>
  <si>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</si>
  <si>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</si>
  <si>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</si>
  <si>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</si>
  <si>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</si>
  <si>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</si>
  <si>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</si>
  <si>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</si>
  <si>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</si>
  <si>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</si>
  <si>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</si>
  <si>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</si>
  <si>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</si>
  <si>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</si>
  <si>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</si>
  <si>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</si>
  <si>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</si>
  <si>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</si>
  <si>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</si>
  <si>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</si>
  <si>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</si>
  <si>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</si>
  <si>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</si>
  <si>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</si>
  <si>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</si>
  <si>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</si>
  <si>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</si>
  <si>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</si>
  <si>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</si>
  <si>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</si>
  <si>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</si>
  <si>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</si>
  <si>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</si>
  <si>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</si>
  <si>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</si>
  <si>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</si>
  <si>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</si>
  <si>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</si>
  <si>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</si>
  <si>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</si>
  <si>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</si>
  <si>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</si>
  <si>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</si>
  <si>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</si>
  <si>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</si>
  <si>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</si>
  <si>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</si>
  <si>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</si>
  <si>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</si>
  <si>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</si>
  <si>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</si>
  <si>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</si>
  <si>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</si>
  <si>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</si>
  <si>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</si>
  <si>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</si>
  <si>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</si>
  <si>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</si>
  <si>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</si>
  <si>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</si>
  <si>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</si>
  <si>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</si>
  <si>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</si>
  <si>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</si>
  <si>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</si>
  <si>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</si>
  <si>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</si>
  <si>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</si>
  <si>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</si>
  <si>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</si>
  <si>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</si>
  <si>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</si>
  <si>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</si>
  <si>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</si>
  <si>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</si>
  <si>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</si>
  <si>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</si>
  <si>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</si>
  <si>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</si>
  <si>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</si>
  <si>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</si>
  <si>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</si>
  <si>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</si>
  <si>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</si>
  <si>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</si>
  <si>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</si>
  <si>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</si>
  <si>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</si>
  <si>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</si>
  <si>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</si>
  <si>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</si>
  <si>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</si>
  <si>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</si>
  <si>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</si>
  <si>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</si>
  <si>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</si>
  <si>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</si>
  <si>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</si>
  <si>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</si>
  <si>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</si>
  <si>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</si>
  <si>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</si>
  <si>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</si>
  <si>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</si>
  <si>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</si>
  <si>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</si>
  <si>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</si>
  <si>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</si>
  <si>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</si>
  <si>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</si>
  <si>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</si>
  <si>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</si>
  <si>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</si>
  <si>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</si>
  <si>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</si>
  <si>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</si>
  <si>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</si>
  <si>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</si>
  <si>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</si>
  <si>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</si>
  <si>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</si>
  <si>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</si>
  <si>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</si>
  <si>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</si>
  <si>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</si>
  <si>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</si>
  <si>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</si>
  <si>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</si>
  <si>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</si>
  <si>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</si>
  <si>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</si>
  <si>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</si>
  <si>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</si>
  <si>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</si>
  <si>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</si>
  <si>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</si>
  <si>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</si>
  <si>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</si>
  <si>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</si>
  <si>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</si>
  <si>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</si>
  <si>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</si>
  <si>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</si>
  <si>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</si>
  <si>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</si>
  <si>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</si>
  <si>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</si>
  <si>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</si>
  <si>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</si>
  <si>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</si>
  <si>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</si>
  <si>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</si>
  <si>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</si>
  <si>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</si>
  <si>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</si>
  <si>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</si>
  <si>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</si>
  <si>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</si>
  <si>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</si>
  <si>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</si>
  <si>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</si>
  <si>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</si>
  <si>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</si>
  <si>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</si>
  <si>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</si>
  <si>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</si>
  <si>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</si>
  <si>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</si>
  <si>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</si>
  <si>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</si>
  <si>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</si>
  <si>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</si>
  <si>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</si>
  <si>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</si>
  <si>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</si>
  <si>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</si>
  <si>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</si>
  <si>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</si>
  <si>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</si>
  <si>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</si>
  <si>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</si>
  <si>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</si>
  <si>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</si>
  <si>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</si>
  <si>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</si>
  <si>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</si>
  <si>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</si>
  <si>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</si>
  <si>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</si>
  <si>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</si>
  <si>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</si>
  <si>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</si>
  <si>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</si>
  <si>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</si>
  <si>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</si>
  <si>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</si>
  <si>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</si>
  <si>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</si>
  <si>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</si>
  <si>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</si>
  <si>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</si>
  <si>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</si>
  <si>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</si>
  <si>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</si>
  <si>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</si>
  <si>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</si>
  <si>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</si>
  <si>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</si>
  <si>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</si>
  <si>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</si>
  <si>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</si>
  <si>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</si>
  <si>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</si>
  <si>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</si>
  <si>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</si>
  <si>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</si>
  <si>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</si>
  <si>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</si>
  <si>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</si>
  <si>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</si>
  <si>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</si>
  <si>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</si>
  <si>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</si>
  <si>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</si>
  <si>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</si>
  <si>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</si>
  <si>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</si>
  <si>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</si>
  <si>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</si>
  <si>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</si>
  <si>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</si>
  <si>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</si>
  <si>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</si>
  <si>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</si>
  <si>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</si>
  <si>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</si>
  <si>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</si>
  <si>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</si>
  <si>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</si>
  <si>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</si>
  <si>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</si>
  <si>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</si>
  <si>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</si>
  <si>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</si>
  <si>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</si>
  <si>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</si>
  <si>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</si>
  <si>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</si>
  <si>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</si>
  <si>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</si>
  <si>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</si>
  <si>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</si>
  <si>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</si>
  <si>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</si>
  <si>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</si>
  <si>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</si>
  <si>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</si>
  <si>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</si>
  <si>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</si>
  <si>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</si>
  <si>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</si>
  <si>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</si>
  <si>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</si>
  <si>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</si>
  <si>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</si>
  <si>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</si>
  <si>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</si>
  <si>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</si>
  <si>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</si>
  <si>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</si>
  <si>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</si>
  <si>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</si>
  <si>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</si>
  <si>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</si>
  <si>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</si>
  <si>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</si>
  <si>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</si>
  <si>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</si>
  <si>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</si>
  <si>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</si>
  <si>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</si>
  <si>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</si>
  <si>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</si>
  <si>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</si>
  <si>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</si>
  <si>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</si>
  <si>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</si>
  <si>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</si>
  <si>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</si>
  <si>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</si>
  <si>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</si>
  <si>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</si>
  <si>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</si>
  <si>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</si>
  <si>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</si>
  <si>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</si>
  <si>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</si>
  <si>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</si>
  <si>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</si>
  <si>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</si>
  <si>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</si>
  <si>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</si>
  <si>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</si>
  <si>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</si>
  <si>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</si>
  <si>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</si>
  <si>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</si>
  <si>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</si>
  <si>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</si>
  <si>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</si>
  <si>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</si>
  <si>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</si>
  <si>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</si>
  <si>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</si>
  <si>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</si>
  <si>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</si>
  <si>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</si>
  <si>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</si>
  <si>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</si>
  <si>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</si>
  <si>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</si>
  <si>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</si>
  <si>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</si>
  <si>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</si>
  <si>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</si>
  <si>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</si>
  <si>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</si>
  <si>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</si>
  <si>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</si>
  <si>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</si>
  <si>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</si>
  <si>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</si>
  <si>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</si>
  <si>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</si>
  <si>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</si>
  <si>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</si>
  <si>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</si>
  <si>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</si>
  <si>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</si>
  <si>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</si>
  <si>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</si>
  <si>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</si>
  <si>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</si>
  <si>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</si>
  <si>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</si>
  <si>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</si>
  <si>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</si>
  <si>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</si>
  <si>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</si>
  <si>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</si>
  <si>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</si>
  <si>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</si>
  <si>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</si>
  <si>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</si>
  <si>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</si>
  <si>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</si>
  <si>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</si>
  <si>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</si>
  <si>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</si>
  <si>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</si>
  <si>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</si>
  <si>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</si>
  <si>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</si>
  <si>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</si>
  <si>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</si>
  <si>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</si>
  <si>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</si>
  <si>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</si>
  <si>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</si>
  <si>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</si>
  <si>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</si>
  <si>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</si>
  <si>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</si>
  <si>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</si>
  <si>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</si>
  <si>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</si>
  <si>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</si>
  <si>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</si>
  <si>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</si>
  <si>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</si>
  <si>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</si>
  <si>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</si>
  <si>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</si>
  <si>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</si>
  <si>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</si>
  <si>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</si>
  <si>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</si>
  <si>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</si>
  <si>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</si>
  <si>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</si>
  <si>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</si>
  <si>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</si>
  <si>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</si>
  <si>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</si>
  <si>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</si>
  <si>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</si>
  <si>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</si>
  <si>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</si>
  <si>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</si>
  <si>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</si>
  <si>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</si>
  <si>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</si>
  <si>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</si>
  <si>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</si>
  <si>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</si>
  <si>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</si>
  <si>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</si>
  <si>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</si>
  <si>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</si>
  <si>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</si>
  <si>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</si>
  <si>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</si>
  <si>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</si>
  <si>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</si>
  <si>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</si>
  <si>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</si>
  <si>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</si>
  <si>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</si>
  <si>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</si>
  <si>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</si>
  <si>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</si>
  <si>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</si>
  <si>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</si>
  <si>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</si>
  <si>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</si>
  <si>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</si>
  <si>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</si>
  <si>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</si>
  <si>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</si>
  <si>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</si>
  <si>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</si>
  <si>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</si>
  <si>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</si>
  <si>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</si>
  <si>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</si>
  <si>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</si>
  <si>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</si>
  <si>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</si>
  <si>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</si>
  <si>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</si>
  <si>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</si>
  <si>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</si>
  <si>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</si>
  <si>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</si>
  <si>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</si>
  <si>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</si>
  <si>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</si>
  <si>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</si>
  <si>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</si>
  <si>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</si>
  <si>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</si>
  <si>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</si>
  <si>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</si>
  <si>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</si>
  <si>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</si>
  <si>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</si>
  <si>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</si>
  <si>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</si>
  <si>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</si>
  <si>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</si>
  <si>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</si>
  <si>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</si>
  <si>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</si>
  <si>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</si>
  <si>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</si>
  <si>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</si>
  <si>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</si>
  <si>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</si>
  <si>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</si>
  <si>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</si>
  <si>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</si>
  <si>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</si>
  <si>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</si>
  <si>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</si>
  <si>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</si>
  <si>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</si>
  <si>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</si>
  <si>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</si>
  <si>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</si>
  <si>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</si>
  <si>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</si>
  <si>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</si>
  <si>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</si>
  <si>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</si>
  <si>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</si>
  <si>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</si>
  <si>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</si>
  <si>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</si>
  <si>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</si>
  <si>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</si>
  <si>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</si>
  <si>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</si>
  <si>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</si>
  <si>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</si>
  <si>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</si>
  <si>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</si>
  <si>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</si>
  <si>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</si>
  <si>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</si>
  <si>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</si>
  <si>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</si>
  <si>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</si>
  <si>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</si>
  <si>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</si>
  <si>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</si>
  <si>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</si>
  <si>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</si>
  <si>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</si>
  <si>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</si>
  <si>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</si>
  <si>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</si>
  <si>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</si>
  <si>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</si>
  <si>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</si>
  <si>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</si>
  <si>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</si>
  <si>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</si>
  <si>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</si>
  <si>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</si>
  <si>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</si>
  <si>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</si>
  <si>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</si>
  <si>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</si>
  <si>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</si>
  <si>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</si>
  <si>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</si>
  <si>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</si>
  <si>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</si>
  <si>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</si>
  <si>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</si>
  <si>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</si>
  <si>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</si>
  <si>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</si>
  <si>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</si>
  <si>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</si>
  <si>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</si>
  <si>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</si>
  <si>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</si>
  <si>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</si>
  <si>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</si>
  <si>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</si>
  <si>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</si>
  <si>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</si>
  <si>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</si>
  <si>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</si>
  <si>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</si>
  <si>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</si>
  <si>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</si>
  <si>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</si>
  <si>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</si>
  <si>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</si>
  <si>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</si>
  <si>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</si>
  <si>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</si>
  <si>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</si>
  <si>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</si>
  <si>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</si>
  <si>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</si>
  <si>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</si>
  <si>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</si>
  <si>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</si>
  <si>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</si>
  <si>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</si>
  <si>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</si>
  <si>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</si>
  <si>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</si>
  <si>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</si>
  <si>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</si>
  <si>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</si>
  <si>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</si>
  <si>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</si>
  <si>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</si>
  <si>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</si>
  <si>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</si>
  <si>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</si>
  <si>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</si>
  <si>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</si>
  <si>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</si>
  <si>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</si>
  <si>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</si>
  <si>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</si>
  <si>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</si>
  <si>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</si>
  <si>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</si>
  <si>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</si>
  <si>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</si>
  <si>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</si>
  <si>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</si>
  <si>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</si>
  <si>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</si>
  <si>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</si>
  <si>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</si>
  <si>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</si>
  <si>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</si>
  <si>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</si>
  <si>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</si>
  <si>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</si>
  <si>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</si>
  <si>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</si>
  <si>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</si>
  <si>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</si>
  <si>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</si>
  <si>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</si>
  <si>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</si>
  <si>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</si>
  <si>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</si>
  <si>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</si>
  <si>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</si>
  <si>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</si>
  <si>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</si>
  <si>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</si>
  <si>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</si>
  <si>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</si>
  <si>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</si>
  <si>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</si>
  <si>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</si>
  <si>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</si>
  <si>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</si>
  <si>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</si>
  <si>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</si>
  <si>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</si>
  <si>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</si>
  <si>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</si>
  <si>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</si>
  <si>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</si>
  <si>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</si>
  <si>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</si>
  <si>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</si>
  <si>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</si>
  <si>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</si>
  <si>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</si>
  <si>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</si>
  <si>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</si>
  <si>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</si>
  <si>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</si>
  <si>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</si>
  <si>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</si>
  <si>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</si>
  <si>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</si>
  <si>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</si>
  <si>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</si>
  <si>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</si>
  <si>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</si>
  <si>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</si>
  <si>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</si>
  <si>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</si>
  <si>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</si>
  <si>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</si>
  <si>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</si>
  <si>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</si>
  <si>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</si>
  <si>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</si>
  <si>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</si>
  <si>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</si>
  <si>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</si>
  <si>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</si>
  <si>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</si>
  <si>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</si>
  <si>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</si>
  <si>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</si>
  <si>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</si>
  <si>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</si>
  <si>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</si>
  <si>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</si>
  <si>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</si>
  <si>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</si>
  <si>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</si>
  <si>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</si>
  <si>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</si>
  <si>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</si>
  <si>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</si>
  <si>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</si>
  <si>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</si>
  <si>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</si>
  <si>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</si>
  <si>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</si>
  <si>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</si>
  <si>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</si>
  <si>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</si>
  <si>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</si>
  <si>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</si>
  <si>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</si>
  <si>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</si>
  <si>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</si>
  <si>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</si>
  <si>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</si>
  <si>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</si>
  <si>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</si>
  <si>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</si>
  <si>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</si>
  <si>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</si>
  <si>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</si>
  <si>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</si>
  <si>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</si>
  <si>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</si>
  <si>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</si>
  <si>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</si>
  <si>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</si>
  <si>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</si>
  <si>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</si>
  <si>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</si>
  <si>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</si>
  <si>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</si>
  <si>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</si>
  <si>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</si>
  <si>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</si>
  <si>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</si>
  <si>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</si>
  <si>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</si>
  <si>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</si>
  <si>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</si>
  <si>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</si>
  <si>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</si>
  <si>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</si>
  <si>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</si>
  <si>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</si>
  <si>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</si>
  <si>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</si>
  <si>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</si>
  <si>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</si>
  <si>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</si>
  <si>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</si>
  <si>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</si>
  <si>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</si>
  <si>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</si>
  <si>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</si>
  <si>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</si>
  <si>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</si>
  <si>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</si>
  <si>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</si>
  <si>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</si>
  <si>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</si>
  <si>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</si>
  <si>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</si>
  <si>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</si>
  <si>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</si>
  <si>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</si>
  <si>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</si>
  <si>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</si>
  <si>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</si>
  <si>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</si>
  <si>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</si>
  <si>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</si>
  <si>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</si>
  <si>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</si>
  <si>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</si>
  <si>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</si>
  <si>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</si>
  <si>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</si>
  <si>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</si>
  <si>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</si>
  <si>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</si>
  <si>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</si>
  <si>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</si>
  <si>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</si>
  <si>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</si>
  <si>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</si>
  <si>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</si>
  <si>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</si>
  <si>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</si>
  <si>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</si>
  <si>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</si>
  <si>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</si>
  <si>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</si>
  <si>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</si>
  <si>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</si>
  <si>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</si>
  <si>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</si>
  <si>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</si>
  <si>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</si>
  <si>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</si>
  <si>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</si>
  <si>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</si>
  <si>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</si>
  <si>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</si>
  <si>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</si>
  <si>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</si>
  <si>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</si>
  <si>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</si>
  <si>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</si>
  <si>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</si>
  <si>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</si>
  <si>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</si>
  <si>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</si>
  <si>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</si>
  <si>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</si>
  <si>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</si>
  <si>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</si>
  <si>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</si>
  <si>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</si>
  <si>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</si>
  <si>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</si>
  <si>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</si>
  <si>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</si>
  <si>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</si>
  <si>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</si>
  <si>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</si>
  <si>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</si>
  <si>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</si>
  <si>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</si>
  <si>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</si>
  <si>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</si>
  <si>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</si>
  <si>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</si>
  <si>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</si>
  <si>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</si>
  <si>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</si>
  <si>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</si>
  <si>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</si>
  <si>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</si>
  <si>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</si>
  <si>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</si>
  <si>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</si>
  <si>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</si>
  <si>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</si>
  <si>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</si>
  <si>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</si>
  <si>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</si>
  <si>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</si>
  <si>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</si>
  <si>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</si>
  <si>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</si>
  <si>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</si>
  <si>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</si>
  <si>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</si>
  <si>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</si>
  <si>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</si>
  <si>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</si>
  <si>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</si>
  <si>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</si>
  <si>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</si>
  <si>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</si>
  <si>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</si>
  <si>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</si>
  <si>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</si>
  <si>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</si>
  <si>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</si>
  <si>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</si>
  <si>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</si>
  <si>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</si>
  <si>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</si>
  <si>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</si>
  <si>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</si>
  <si>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</si>
  <si>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</si>
  <si>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</si>
  <si>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</si>
  <si>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</si>
  <si>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</si>
  <si>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</si>
  <si>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</si>
  <si>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</si>
  <si>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</si>
  <si>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</si>
  <si>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</si>
  <si>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</si>
  <si>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</si>
  <si>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</si>
  <si>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</si>
  <si>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</si>
  <si>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</si>
  <si>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</si>
  <si>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</si>
  <si>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</si>
  <si>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</si>
  <si>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</si>
  <si>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</si>
  <si>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</si>
  <si>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</si>
  <si>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</si>
  <si>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</si>
  <si>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</si>
  <si>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</si>
  <si>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</si>
  <si>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</si>
  <si>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</si>
  <si>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</si>
  <si>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</si>
  <si>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</si>
  <si>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</si>
  <si>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</si>
  <si>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</si>
  <si>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</si>
  <si>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</si>
  <si>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</si>
  <si>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</si>
  <si>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</si>
  <si>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</si>
  <si>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</si>
  <si>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</si>
  <si>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</si>
  <si>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</si>
  <si>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</si>
  <si>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</si>
  <si>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</si>
  <si>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</si>
  <si>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</si>
  <si>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</si>
  <si>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</si>
  <si>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</si>
  <si>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</si>
  <si>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</si>
  <si>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</si>
  <si>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</si>
  <si>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</si>
  <si>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</si>
  <si>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</si>
  <si>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</si>
  <si>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</si>
  <si>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</si>
  <si>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</si>
  <si>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</si>
  <si>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</si>
  <si>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</si>
  <si>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</si>
  <si>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</si>
  <si>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</si>
  <si>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</si>
  <si>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</si>
  <si>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</si>
  <si>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</si>
  <si>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</si>
  <si>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</si>
  <si>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</si>
  <si>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</si>
  <si>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</si>
  <si>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</si>
  <si>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</si>
  <si>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</si>
  <si>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</si>
  <si>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</si>
  <si>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</si>
  <si>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</si>
  <si>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</si>
  <si>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</si>
  <si>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</si>
  <si>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</si>
  <si>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</si>
  <si>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</si>
  <si>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</si>
  <si>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</si>
  <si>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</si>
  <si>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</si>
  <si>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</si>
  <si>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</si>
  <si>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</si>
  <si>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</si>
  <si>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</si>
  <si>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</si>
  <si>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</si>
  <si>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</si>
  <si>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</si>
  <si>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</si>
  <si>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</si>
  <si>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</si>
  <si>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</si>
  <si>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</si>
  <si>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</si>
  <si>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</si>
  <si>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</si>
  <si>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</si>
  <si>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</si>
  <si>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</si>
  <si>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</si>
  <si>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</si>
  <si>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</si>
  <si>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</si>
  <si>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</si>
  <si>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</si>
  <si>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</si>
  <si>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</si>
  <si>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</si>
  <si>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</si>
  <si>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</si>
  <si>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</si>
  <si>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</si>
  <si>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</si>
  <si>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</si>
  <si>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</si>
  <si>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</si>
  <si>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</si>
  <si>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</si>
  <si>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</si>
  <si>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</si>
  <si>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</si>
  <si>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</si>
  <si>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</si>
  <si>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</si>
  <si>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</si>
  <si>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</si>
  <si>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</si>
  <si>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</si>
  <si>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</si>
  <si>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</si>
  <si>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</si>
  <si>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</si>
  <si>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</si>
  <si>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</si>
  <si>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</si>
  <si>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</si>
  <si>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</si>
  <si>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</si>
  <si>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</si>
  <si>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</si>
  <si>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</si>
  <si>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</si>
  <si>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</si>
  <si>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</si>
  <si>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</si>
  <si>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</si>
  <si>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</si>
  <si>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</si>
  <si>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</si>
  <si>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</si>
  <si>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</si>
  <si>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</si>
  <si>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</si>
  <si>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</si>
  <si>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</si>
  <si>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</si>
  <si>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</si>
  <si>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</si>
  <si>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</si>
  <si>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</si>
  <si>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</si>
  <si>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</si>
  <si>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</si>
  <si>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</si>
  <si>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</si>
  <si>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</si>
  <si>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</si>
  <si>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</si>
  <si>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</si>
  <si>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</si>
  <si>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</si>
  <si>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</si>
  <si>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</si>
  <si>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</si>
  <si>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</si>
  <si>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</si>
  <si>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</si>
  <si>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</si>
  <si>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</si>
  <si>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</si>
  <si>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</si>
  <si>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</si>
  <si>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</si>
  <si>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</si>
  <si>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</si>
  <si>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</si>
  <si>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</si>
  <si>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</si>
  <si>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</si>
  <si>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</si>
  <si>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</si>
  <si>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</si>
  <si>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</si>
  <si>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</si>
  <si>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</si>
  <si>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</si>
  <si>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</si>
  <si>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</si>
  <si>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</si>
  <si>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</si>
  <si>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</si>
  <si>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</si>
  <si>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</si>
  <si>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</si>
  <si>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</si>
  <si>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</si>
  <si>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</si>
  <si>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</si>
  <si>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</si>
  <si>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</si>
  <si>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</si>
  <si>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</si>
  <si>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</si>
  <si>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</si>
  <si>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</si>
  <si>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</si>
  <si>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</si>
  <si>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</si>
  <si>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</si>
  <si>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</si>
  <si>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</si>
  <si>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</si>
  <si>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</si>
  <si>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</si>
  <si>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</si>
  <si>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</si>
  <si>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</si>
  <si>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</si>
  <si>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</si>
  <si>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</si>
  <si>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</si>
  <si>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</si>
  <si>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</si>
  <si>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</si>
  <si>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</si>
  <si>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</si>
  <si>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</si>
  <si>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</si>
  <si>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</si>
  <si>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</si>
  <si>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</si>
  <si>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</si>
  <si>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</si>
  <si>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</si>
  <si>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</si>
  <si>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</si>
  <si>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</si>
  <si>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</si>
  <si>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</si>
  <si>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</si>
  <si>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</si>
  <si>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</si>
  <si>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</si>
  <si>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</si>
  <si>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</si>
  <si>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</si>
  <si>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</si>
  <si>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</si>
  <si>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</si>
  <si>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</si>
  <si>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</si>
  <si>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</si>
  <si>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</si>
  <si>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</si>
  <si>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</si>
  <si>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</si>
  <si>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</si>
  <si>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</si>
  <si>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</si>
  <si>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</si>
  <si>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</si>
  <si>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</si>
  <si>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</si>
  <si>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</si>
  <si>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</si>
  <si>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</si>
  <si>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</si>
  <si>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</si>
  <si>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</si>
  <si>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</si>
  <si>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</si>
  <si>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</si>
  <si>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</si>
  <si>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</si>
  <si>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</si>
  <si>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</si>
  <si>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</si>
  <si>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</si>
  <si>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</si>
  <si>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</si>
  <si>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</si>
  <si>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</si>
  <si>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</si>
  <si>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</si>
  <si>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</si>
  <si>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</si>
  <si>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</si>
  <si>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</si>
  <si>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</si>
  <si>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</si>
  <si>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</si>
  <si>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</si>
  <si>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</si>
  <si>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</si>
  <si>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</si>
  <si>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</si>
  <si>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</si>
  <si>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</si>
  <si>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</si>
  <si>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</si>
  <si>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</si>
  <si>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</si>
  <si>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</si>
  <si>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</si>
  <si>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</si>
  <si>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</si>
  <si>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</si>
  <si>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</si>
  <si>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</si>
  <si>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</si>
  <si>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</si>
  <si>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</si>
  <si>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</si>
  <si>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</si>
  <si>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</si>
  <si>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</si>
  <si>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</si>
  <si>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</si>
  <si>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</si>
  <si>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</si>
  <si>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</si>
  <si>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</si>
  <si>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</si>
  <si>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</si>
  <si>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</si>
  <si>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</si>
  <si>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</si>
  <si>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</si>
  <si>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</si>
  <si>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</si>
  <si>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</si>
  <si>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</si>
  <si>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</si>
  <si>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</si>
  <si>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</si>
  <si>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</si>
  <si>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</si>
  <si>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</si>
  <si>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</si>
  <si>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</si>
  <si>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</si>
  <si>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</si>
  <si>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</si>
  <si>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</si>
  <si>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</si>
  <si>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</si>
  <si>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</si>
  <si>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</si>
  <si>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</si>
  <si>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</si>
  <si>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</si>
  <si>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</si>
  <si>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</si>
  <si>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</si>
  <si>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</si>
  <si>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</si>
  <si>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</si>
  <si>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</si>
  <si>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</si>
  <si>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</si>
  <si>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</si>
  <si>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</si>
  <si>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</si>
  <si>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</si>
  <si>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</si>
  <si>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</si>
  <si>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</si>
  <si>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</si>
  <si>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</si>
  <si>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</si>
  <si>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</si>
  <si>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</si>
  <si>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</si>
  <si>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</si>
  <si>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</si>
  <si>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</si>
  <si>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</si>
  <si>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</si>
  <si>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</si>
  <si>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</si>
  <si>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</si>
  <si>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</si>
  <si>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</si>
  <si>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</si>
  <si>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</si>
  <si>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</si>
  <si>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</si>
  <si>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</si>
  <si>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</si>
  <si>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</si>
  <si>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</si>
  <si>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</si>
  <si>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</si>
  <si>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</si>
  <si>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</si>
  <si>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</si>
  <si>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</si>
  <si>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</si>
  <si>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</si>
  <si>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</si>
  <si>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</si>
  <si>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</si>
  <si>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</si>
  <si>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</si>
  <si>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</si>
  <si>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</si>
  <si>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</si>
  <si>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</si>
  <si>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</si>
  <si>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</si>
  <si>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</si>
  <si>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</si>
  <si>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</si>
  <si>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</si>
  <si>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</si>
  <si>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</si>
  <si>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</si>
  <si>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</si>
  <si>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</si>
  <si>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</si>
  <si>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</si>
  <si>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</si>
  <si>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</si>
  <si>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</si>
  <si>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</si>
  <si>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</si>
  <si>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</si>
  <si>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</si>
  <si>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</si>
  <si>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</si>
  <si>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</si>
  <si>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</si>
  <si>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</si>
  <si>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</si>
  <si>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</si>
  <si>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</si>
  <si>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</si>
  <si>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</si>
  <si>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</si>
  <si>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</si>
  <si>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</si>
  <si>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</si>
  <si>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</si>
  <si>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</si>
  <si>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</si>
  <si>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</si>
  <si>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</si>
  <si>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</si>
  <si>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</si>
  <si>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</si>
  <si>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</si>
  <si>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</si>
  <si>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</si>
  <si>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</si>
  <si>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</si>
  <si>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</si>
  <si>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</si>
  <si>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</si>
  <si>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</si>
  <si>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</si>
  <si>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</si>
  <si>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</si>
  <si>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</si>
  <si>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</si>
  <si>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</si>
  <si>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</si>
  <si>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</si>
  <si>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</si>
  <si>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</si>
  <si>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</si>
  <si>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</si>
  <si>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</si>
  <si>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</si>
  <si>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</si>
  <si>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</si>
  <si>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</si>
  <si>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</si>
  <si>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</si>
  <si>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</si>
  <si>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</si>
  <si>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</si>
  <si>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</si>
  <si>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</si>
  <si>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</si>
  <si>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</si>
  <si>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</si>
  <si>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</si>
  <si>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</si>
  <si>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</si>
  <si>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</si>
  <si>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</si>
  <si>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</si>
  <si>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</si>
  <si>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</si>
  <si>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</si>
  <si>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</si>
  <si>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</si>
  <si>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</si>
  <si>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</si>
  <si>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</si>
  <si>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</si>
  <si>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</si>
  <si>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</si>
  <si>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</si>
  <si>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</si>
  <si>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</si>
  <si>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</si>
  <si>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</si>
  <si>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</si>
  <si>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</si>
  <si>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</si>
  <si>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</si>
  <si>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</si>
  <si>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</si>
  <si>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</si>
  <si>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</si>
  <si>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</si>
  <si>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</si>
  <si>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</si>
  <si>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</si>
  <si>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</si>
  <si>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</si>
  <si>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</si>
  <si>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</si>
  <si>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</si>
  <si>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</si>
  <si>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</si>
  <si>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</si>
  <si>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</si>
  <si>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</si>
  <si>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</si>
  <si>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</si>
  <si>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</si>
  <si>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</si>
  <si>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</si>
  <si>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</si>
  <si>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</si>
  <si>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</si>
  <si>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</si>
  <si>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</si>
  <si>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</si>
  <si>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</si>
  <si>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</si>
  <si>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</si>
  <si>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</si>
  <si>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</si>
  <si>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</si>
  <si>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</si>
  <si>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</si>
  <si>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</si>
  <si>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</si>
  <si>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</si>
  <si>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</si>
  <si>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</si>
  <si>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</si>
  <si>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</si>
  <si>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</si>
  <si>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</si>
  <si>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</si>
  <si>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</si>
  <si>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</si>
  <si>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</si>
  <si>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</si>
  <si>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</si>
  <si>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</si>
  <si>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</si>
  <si>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</si>
  <si>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</si>
  <si>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</si>
  <si>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</si>
  <si>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</si>
  <si>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</si>
  <si>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</si>
  <si>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</si>
  <si>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</si>
  <si>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</si>
  <si>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</si>
  <si>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</si>
  <si>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</si>
  <si>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</si>
  <si>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</si>
  <si>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</si>
  <si>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</si>
  <si>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</si>
  <si>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</si>
  <si>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</si>
  <si>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</si>
  <si>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</si>
  <si>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</si>
  <si>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</si>
  <si>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</si>
  <si>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</si>
  <si>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</si>
  <si>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</si>
  <si>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</si>
  <si>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</si>
  <si>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</si>
  <si>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</si>
  <si>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</si>
  <si>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</si>
  <si>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</si>
  <si>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</si>
  <si>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</si>
  <si>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</si>
  <si>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</si>
  <si>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</si>
  <si>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</si>
  <si>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</si>
  <si>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</si>
  <si>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</si>
  <si>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</si>
  <si>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</si>
  <si>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</si>
  <si>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</si>
  <si>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</si>
  <si>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</si>
  <si>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</si>
  <si>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</si>
  <si>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</si>
  <si>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</si>
  <si>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</si>
  <si>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</si>
  <si>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</si>
  <si>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</si>
  <si>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</si>
  <si>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</si>
  <si>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</si>
  <si>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</si>
  <si>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</si>
  <si>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</si>
  <si>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</si>
  <si>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</si>
  <si>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</si>
  <si>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</si>
  <si>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</si>
  <si>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</si>
  <si>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</si>
  <si>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</si>
  <si>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</si>
  <si>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</si>
  <si>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</si>
  <si>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</si>
  <si>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</si>
  <si>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</si>
  <si>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</si>
  <si>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</si>
  <si>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</si>
  <si>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</si>
  <si>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</si>
  <si>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</si>
  <si>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</si>
  <si>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</si>
  <si>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</si>
  <si>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</si>
  <si>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</si>
  <si>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</si>
  <si>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</si>
  <si>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</si>
  <si>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</si>
  <si>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</si>
  <si>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</si>
  <si>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</si>
  <si>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</si>
  <si>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</si>
  <si>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</si>
  <si>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</si>
  <si>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</si>
  <si>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</si>
  <si>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</si>
  <si>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</si>
  <si>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</si>
  <si>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</si>
  <si>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</si>
  <si>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</si>
  <si>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</si>
  <si>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</si>
  <si>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</si>
  <si>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</si>
  <si>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</si>
  <si>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</si>
  <si>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</si>
  <si>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</si>
  <si>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</si>
  <si>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</si>
  <si>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</si>
  <si>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</si>
  <si>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</si>
  <si>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</si>
  <si>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</si>
  <si>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</si>
  <si>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</si>
  <si>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</si>
  <si>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</si>
  <si>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</si>
  <si>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</si>
  <si>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</si>
  <si>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</si>
  <si>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</si>
  <si>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</si>
  <si>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</si>
  <si>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</si>
  <si>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</si>
  <si>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</si>
  <si>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</si>
  <si>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</si>
  <si>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</si>
  <si>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</si>
  <si>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</si>
  <si>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</si>
  <si>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</si>
  <si>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</si>
  <si>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</si>
  <si>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</si>
  <si>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</si>
  <si>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</si>
  <si>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</si>
  <si>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</si>
  <si>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</si>
  <si>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</si>
  <si>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</si>
  <si>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</si>
  <si>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</si>
  <si>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</si>
  <si>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</si>
  <si>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</si>
  <si>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</si>
  <si>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</si>
  <si>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</si>
  <si>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</si>
  <si>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</si>
  <si>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</si>
  <si>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</si>
  <si>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</si>
  <si>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</si>
  <si>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</si>
  <si>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</si>
  <si>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</si>
  <si>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</si>
  <si>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</si>
  <si>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</si>
  <si>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</si>
  <si>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</si>
  <si>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</si>
  <si>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</si>
  <si>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</si>
  <si>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</si>
  <si>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</si>
  <si>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</si>
  <si>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</si>
  <si>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</si>
  <si>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</si>
  <si>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</si>
  <si>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</si>
  <si>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</si>
  <si>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</si>
  <si>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</si>
  <si>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</si>
  <si>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</si>
  <si>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</si>
  <si>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</si>
  <si>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</si>
  <si>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</si>
  <si>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</si>
  <si>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</si>
  <si>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</si>
  <si>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</si>
  <si>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</si>
  <si>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</si>
  <si>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</si>
  <si>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</si>
  <si>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</si>
  <si>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</si>
  <si>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</si>
  <si>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</si>
  <si>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</si>
  <si>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</si>
  <si>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</si>
  <si>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</si>
  <si>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</si>
  <si>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</si>
  <si>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</si>
  <si>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</si>
  <si>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</si>
  <si>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</si>
  <si>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</si>
  <si>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</si>
  <si>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</si>
  <si>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</si>
  <si>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</si>
  <si>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</si>
  <si>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</si>
  <si>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</si>
  <si>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</si>
  <si>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</si>
  <si>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</si>
  <si>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</si>
  <si>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</si>
  <si>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</si>
  <si>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</si>
  <si>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</si>
  <si>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</si>
  <si>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</si>
  <si>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</si>
  <si>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</si>
  <si>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</si>
  <si>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</si>
  <si>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</si>
  <si>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</si>
  <si>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</si>
  <si>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</si>
  <si>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</si>
  <si>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</si>
  <si>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</si>
  <si>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</si>
  <si>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</si>
  <si>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</si>
  <si>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</si>
  <si>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</si>
  <si>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</si>
  <si>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</si>
  <si>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</si>
  <si>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</si>
  <si>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</si>
  <si>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</si>
  <si>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</si>
  <si>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</si>
  <si>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</si>
  <si>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</si>
  <si>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</si>
  <si>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</si>
  <si>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</si>
  <si>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</si>
  <si>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</si>
  <si>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</si>
  <si>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</si>
  <si>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</si>
  <si>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</si>
  <si>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</si>
  <si>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</si>
  <si>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</si>
  <si>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</si>
  <si>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</si>
  <si>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</si>
  <si>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</si>
  <si>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</si>
  <si>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</si>
  <si>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</si>
  <si>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</si>
  <si>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</si>
  <si>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</si>
  <si>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</si>
  <si>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</si>
  <si>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</si>
  <si>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</si>
  <si>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</si>
  <si>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</si>
  <si>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</si>
  <si>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</si>
  <si>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</si>
  <si>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</si>
  <si>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</si>
  <si>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</si>
  <si>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</si>
  <si>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</si>
  <si>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</si>
  <si>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</si>
  <si>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</si>
  <si>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</si>
  <si>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</si>
  <si>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</si>
  <si>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</si>
  <si>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</si>
  <si>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</si>
  <si>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</si>
  <si>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</si>
  <si>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</si>
  <si>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</si>
  <si>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</si>
  <si>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</si>
  <si>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</si>
  <si>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</si>
  <si>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</si>
  <si>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</si>
  <si>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</si>
  <si>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</si>
  <si>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</si>
  <si>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</si>
  <si>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</si>
  <si>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</si>
  <si>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</si>
  <si>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</si>
  <si>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</si>
  <si>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</si>
  <si>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</si>
  <si>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</si>
  <si>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</si>
  <si>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</si>
  <si>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</si>
  <si>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</si>
  <si>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</si>
  <si>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</si>
  <si>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</si>
  <si>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</si>
  <si>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</si>
  <si>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</si>
  <si>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</si>
  <si>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</si>
  <si>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</si>
  <si>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</si>
  <si>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</si>
  <si>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</si>
  <si>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</si>
  <si>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</si>
  <si>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</si>
  <si>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</si>
  <si>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</si>
  <si>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</si>
  <si>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</si>
  <si>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</si>
  <si>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</si>
  <si>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</si>
  <si>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</si>
  <si>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</si>
  <si>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</si>
  <si>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</si>
  <si>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</si>
  <si>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</si>
  <si>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</si>
  <si>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</si>
  <si>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</si>
  <si>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</si>
  <si>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</si>
  <si>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</si>
  <si>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</si>
  <si>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</si>
  <si>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</si>
  <si>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</si>
  <si>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</si>
  <si>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</si>
  <si>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</si>
  <si>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</si>
  <si>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</si>
  <si>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</si>
  <si>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</si>
  <si>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</si>
  <si>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</si>
  <si>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</si>
  <si>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</si>
  <si>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</si>
  <si>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</si>
  <si>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</si>
  <si>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</si>
  <si>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</si>
  <si>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</si>
  <si>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</si>
  <si>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</si>
  <si>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</si>
  <si>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</si>
  <si>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</si>
  <si>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</si>
  <si>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</si>
  <si>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</si>
  <si>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</si>
  <si>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</si>
  <si>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</si>
  <si>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</si>
  <si>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</si>
  <si>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</si>
  <si>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</si>
  <si>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</si>
  <si>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</si>
  <si>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</si>
  <si>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</si>
  <si>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</si>
  <si>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</si>
  <si>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</si>
  <si>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</si>
  <si>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</si>
  <si>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</si>
  <si>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</si>
  <si>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</si>
  <si>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</si>
  <si>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</si>
  <si>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</si>
  <si>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</si>
  <si>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</si>
  <si>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</si>
  <si>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</si>
  <si>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</si>
  <si>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</si>
  <si>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</si>
  <si>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</si>
  <si>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</si>
  <si>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</si>
  <si>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</si>
  <si>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</si>
  <si>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</si>
  <si>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</si>
  <si>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</si>
  <si>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</si>
  <si>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</si>
  <si>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</si>
  <si>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</si>
  <si>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</si>
  <si>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</si>
  <si>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</si>
  <si>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</si>
  <si>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</si>
  <si>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</si>
  <si>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</si>
  <si>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</si>
  <si>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</si>
  <si>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</si>
  <si>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</si>
  <si>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</si>
  <si>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</si>
  <si>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</si>
  <si>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</si>
  <si>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</si>
  <si>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</si>
  <si>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</si>
  <si>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</si>
  <si>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</si>
  <si>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</si>
  <si>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</si>
  <si>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</si>
  <si>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</si>
  <si>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</si>
  <si>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</si>
  <si>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</si>
  <si>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</si>
  <si>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</si>
  <si>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</si>
  <si>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</si>
  <si>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</si>
  <si>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</si>
  <si>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</si>
  <si>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</si>
  <si>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</si>
  <si>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</si>
  <si>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</si>
  <si>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</si>
  <si>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</si>
  <si>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</si>
  <si>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</si>
  <si>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</si>
  <si>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</si>
  <si>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</si>
  <si>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</si>
  <si>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</si>
  <si>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</si>
  <si>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</si>
  <si>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</si>
  <si>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</si>
  <si>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</si>
  <si>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</si>
  <si>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</si>
  <si>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</si>
  <si>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</si>
  <si>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</si>
  <si>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</si>
  <si>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</si>
  <si>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</si>
  <si>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</si>
  <si>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</si>
  <si>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</si>
  <si>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</si>
  <si>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</si>
  <si>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</si>
  <si>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</si>
  <si>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</si>
  <si>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</si>
  <si>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</si>
  <si>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</si>
  <si>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</si>
  <si>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</si>
  <si>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</si>
  <si>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</si>
  <si>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</si>
  <si>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</si>
  <si>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</si>
  <si>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</si>
  <si>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</si>
  <si>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</si>
  <si>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</si>
  <si>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</si>
  <si>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</si>
  <si>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</si>
  <si>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</si>
  <si>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</si>
  <si>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</si>
  <si>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</si>
  <si>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</si>
  <si>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</si>
  <si>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</si>
  <si>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</si>
  <si>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</si>
  <si>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</si>
  <si>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</si>
  <si>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</si>
  <si>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</si>
  <si>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</si>
  <si>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</si>
  <si>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</si>
  <si>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</si>
  <si>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</si>
  <si>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</si>
  <si>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</si>
  <si>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</si>
  <si>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</si>
  <si>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</si>
  <si>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</si>
  <si>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</si>
  <si>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</si>
  <si>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</si>
  <si>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</si>
  <si>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</si>
  <si>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</si>
  <si>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</si>
  <si>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</si>
  <si>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</si>
  <si>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</si>
  <si>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</si>
  <si>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</si>
  <si>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</si>
  <si>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</si>
  <si>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</si>
  <si>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</si>
  <si>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</si>
  <si>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</si>
  <si>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</si>
  <si>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</si>
  <si>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</si>
  <si>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</si>
  <si>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</si>
  <si>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</si>
  <si>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</si>
  <si>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</si>
  <si>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</si>
  <si>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</si>
  <si>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</si>
  <si>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</si>
  <si>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</si>
  <si>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</si>
  <si>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</si>
  <si>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</si>
  <si>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</si>
  <si>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</si>
  <si>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</si>
  <si>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</si>
  <si>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</si>
  <si>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</si>
  <si>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</si>
  <si>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</si>
  <si>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</si>
  <si>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</si>
  <si>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</si>
  <si>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</si>
  <si>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</si>
  <si>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</si>
  <si>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</si>
  <si>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</si>
  <si>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</si>
  <si>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</si>
  <si>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</si>
  <si>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</si>
  <si>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</si>
  <si>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</si>
  <si>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</si>
  <si>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</si>
  <si>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</si>
  <si>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</si>
  <si>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</si>
  <si>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</si>
  <si>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</si>
  <si>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</si>
  <si>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</si>
  <si>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</si>
  <si>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</si>
  <si>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</si>
  <si>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</si>
  <si>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</si>
  <si>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</si>
  <si>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</si>
  <si>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</si>
  <si>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</si>
  <si>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</si>
  <si>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</si>
  <si>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</si>
  <si>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</si>
  <si>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</si>
  <si>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</si>
  <si>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</si>
  <si>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</si>
  <si>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</si>
  <si>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</si>
  <si>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</si>
  <si>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</si>
  <si>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</si>
  <si>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</si>
  <si>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</si>
  <si>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</si>
  <si>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</si>
  <si>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</si>
  <si>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</si>
  <si>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</si>
  <si>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</si>
  <si>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</si>
  <si>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</si>
  <si>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</si>
  <si>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</si>
  <si>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</si>
  <si>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</si>
  <si>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</si>
  <si>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</si>
  <si>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</si>
  <si>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</si>
  <si>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</si>
  <si>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</si>
  <si>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</si>
  <si>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</si>
  <si>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</si>
  <si>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</si>
  <si>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</si>
  <si>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</si>
  <si>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</si>
  <si>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</si>
  <si>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</si>
  <si>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</si>
  <si>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</si>
  <si>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</si>
  <si>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</si>
  <si>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</si>
  <si>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</si>
  <si>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</si>
  <si>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</si>
  <si>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</si>
  <si>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</si>
  <si>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</si>
  <si>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</si>
  <si>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</si>
  <si>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</si>
  <si>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</si>
  <si>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</si>
  <si>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</si>
  <si>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</si>
  <si>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</si>
  <si>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</si>
  <si>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</si>
  <si>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</si>
  <si>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</si>
  <si>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</si>
  <si>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</si>
  <si>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</si>
  <si>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</si>
  <si>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</si>
  <si>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</si>
  <si>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</si>
  <si>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</si>
  <si>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</si>
  <si>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</si>
  <si>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</si>
  <si>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</si>
  <si>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</si>
  <si>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</si>
  <si>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</si>
  <si>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</si>
  <si>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</si>
  <si>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</si>
  <si>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</si>
  <si>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</si>
  <si>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</si>
  <si>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</si>
  <si>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</si>
  <si>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</si>
  <si>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</si>
  <si>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</si>
  <si>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</si>
  <si>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</si>
  <si>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</si>
  <si>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</si>
  <si>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</si>
  <si>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</si>
  <si>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</si>
  <si>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</si>
  <si>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</si>
  <si>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</si>
  <si>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</si>
  <si>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</si>
  <si>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</si>
  <si>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</si>
  <si>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</si>
  <si>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</si>
  <si>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</si>
  <si>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</si>
  <si>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</si>
  <si>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</si>
  <si>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</si>
  <si>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</si>
  <si>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</si>
  <si>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</si>
  <si>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</si>
  <si>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</si>
  <si>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</si>
  <si>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</si>
  <si>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</si>
  <si>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</si>
  <si>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</si>
  <si>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</si>
  <si>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</si>
  <si>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</si>
  <si>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</si>
  <si>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</si>
  <si>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</si>
  <si>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</si>
  <si>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</si>
  <si>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</si>
  <si>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</si>
  <si>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</si>
  <si>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</si>
  <si>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</si>
  <si>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</si>
  <si>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</si>
  <si>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</si>
  <si>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</si>
  <si>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</si>
  <si>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</si>
  <si>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</si>
  <si>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</si>
  <si>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</si>
  <si>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</si>
  <si>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</si>
  <si>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</si>
  <si>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</si>
  <si>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</si>
  <si>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</si>
  <si>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</si>
  <si>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</si>
  <si>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</si>
  <si>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</si>
  <si>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</si>
  <si>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</si>
  <si>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</si>
  <si>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</si>
  <si>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</si>
  <si>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</si>
  <si>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</si>
  <si>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</si>
  <si>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</si>
  <si>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</si>
  <si>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</si>
  <si>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</si>
  <si>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</si>
  <si>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</si>
  <si>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</si>
  <si>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</si>
  <si>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</si>
  <si>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</si>
  <si>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</si>
  <si>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</si>
  <si>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</si>
  <si>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</si>
  <si>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</si>
  <si>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</si>
  <si>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</si>
  <si>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</si>
  <si>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</si>
  <si>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</si>
  <si>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</si>
  <si>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</si>
  <si>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</si>
  <si>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</si>
  <si>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</si>
  <si>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</si>
  <si>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</si>
  <si>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</si>
  <si>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</si>
  <si>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</si>
  <si>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</si>
  <si>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</si>
  <si>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</si>
  <si>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</si>
  <si>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</si>
  <si>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</si>
  <si>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</si>
  <si>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</si>
  <si>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</si>
  <si>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</si>
  <si>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</si>
  <si>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</si>
  <si>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</si>
  <si>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</si>
  <si>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</si>
  <si>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</si>
  <si>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</si>
  <si>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</si>
  <si>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</si>
  <si>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</si>
  <si>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</si>
  <si>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</si>
  <si>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</si>
  <si>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</si>
  <si>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</si>
  <si>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</si>
  <si>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</si>
  <si>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</si>
  <si>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</si>
  <si>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</si>
  <si>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</si>
  <si>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</si>
  <si>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</si>
  <si>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</si>
  <si>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</si>
  <si>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</si>
  <si>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</si>
  <si>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</si>
  <si>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</si>
  <si>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</si>
  <si>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</si>
  <si>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</si>
  <si>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</si>
  <si>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</si>
  <si>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</si>
  <si>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</si>
  <si>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</si>
  <si>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</si>
  <si>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</si>
  <si>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</si>
  <si>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</si>
  <si>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</si>
  <si>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</si>
  <si>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</si>
  <si>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</si>
  <si>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</si>
  <si>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</si>
  <si>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</si>
  <si>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</si>
  <si>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</si>
  <si>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</si>
  <si>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</si>
  <si>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</si>
  <si>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</si>
  <si>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</si>
  <si>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</si>
  <si>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</si>
  <si>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</si>
  <si>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</si>
  <si>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</si>
  <si>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</si>
  <si>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</si>
  <si>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</si>
  <si>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</si>
  <si>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</si>
  <si>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</si>
  <si>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</si>
  <si>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</si>
  <si>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</si>
  <si>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</si>
  <si>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</si>
  <si>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</si>
  <si>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</si>
  <si>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</si>
  <si>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</si>
  <si>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</si>
  <si>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</si>
  <si>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</si>
  <si>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</si>
  <si>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</si>
  <si>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</si>
  <si>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</si>
  <si>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</si>
  <si>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</si>
  <si>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</si>
  <si>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</si>
  <si>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</si>
  <si>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</si>
  <si>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</si>
  <si>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</si>
  <si>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</si>
  <si>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</si>
  <si>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</si>
  <si>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</si>
  <si>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</si>
  <si>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</si>
  <si>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</si>
  <si>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</si>
  <si>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</si>
  <si>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</si>
  <si>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</si>
  <si>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</si>
  <si>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</si>
  <si>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</si>
  <si>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</si>
  <si>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</si>
  <si>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</si>
  <si>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</si>
  <si>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</si>
  <si>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</si>
  <si>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</si>
  <si>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</si>
  <si>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</si>
  <si>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</si>
  <si>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</si>
  <si>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</si>
  <si>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</si>
  <si>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</si>
  <si>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</si>
  <si>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</si>
  <si>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</si>
  <si>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</si>
  <si>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</si>
  <si>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</si>
  <si>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</si>
  <si>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</si>
  <si>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</si>
  <si>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</si>
  <si>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</si>
  <si>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</si>
  <si>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</si>
  <si>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</si>
  <si>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</si>
  <si>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</si>
  <si>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</si>
  <si>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</si>
  <si>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</si>
  <si>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</si>
  <si>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</si>
  <si>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</si>
  <si>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</si>
  <si>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</si>
  <si>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</si>
  <si>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</si>
  <si>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</si>
  <si>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</si>
  <si>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</si>
  <si>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</si>
  <si>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</si>
  <si>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</si>
  <si>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</si>
  <si>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</si>
  <si>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</si>
  <si>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</si>
  <si>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</si>
  <si>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</si>
  <si>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</si>
  <si>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</si>
  <si>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</si>
  <si>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</si>
  <si>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</si>
  <si>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</si>
  <si>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</si>
  <si>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</si>
  <si>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</si>
  <si>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</si>
  <si>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</si>
  <si>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</si>
  <si>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</si>
  <si>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</si>
  <si>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</si>
  <si>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</si>
  <si>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</si>
  <si>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</si>
  <si>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</si>
  <si>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</si>
  <si>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</si>
  <si>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</si>
  <si>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</si>
  <si>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</si>
  <si>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</si>
  <si>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</si>
  <si>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</si>
  <si>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</si>
  <si>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</si>
  <si>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</si>
  <si>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</si>
  <si>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</si>
  <si>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</si>
  <si>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</si>
  <si>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</si>
  <si>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</si>
  <si>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</si>
  <si>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</si>
  <si>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</si>
  <si>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</si>
  <si>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</si>
  <si>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</si>
  <si>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</si>
  <si>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</si>
  <si>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</si>
  <si>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</si>
  <si>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</si>
  <si>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</si>
  <si>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</si>
  <si>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</si>
  <si>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</si>
  <si>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</si>
  <si>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</si>
  <si>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</si>
  <si>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</si>
  <si>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</si>
  <si>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</si>
  <si>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</si>
  <si>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</si>
  <si>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</si>
  <si>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</si>
  <si>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</si>
  <si>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</si>
  <si>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</si>
  <si>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</si>
  <si>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</si>
  <si>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</si>
  <si>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</si>
  <si>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</si>
  <si>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</si>
  <si>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</si>
  <si>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</si>
  <si>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</si>
  <si>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</si>
  <si>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</si>
  <si>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</si>
  <si>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</si>
  <si>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</si>
  <si>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</si>
  <si>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</si>
  <si>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</si>
  <si>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</si>
  <si>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</si>
  <si>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</si>
  <si>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</si>
  <si>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</si>
  <si>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</si>
  <si>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</si>
  <si>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</si>
  <si>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</si>
  <si>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</si>
  <si>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</si>
  <si>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</si>
  <si>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</si>
  <si>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</si>
  <si>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</si>
  <si>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</si>
  <si>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</si>
  <si>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</si>
  <si>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</si>
  <si>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</si>
  <si>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</si>
  <si>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</si>
  <si>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</si>
  <si>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</si>
  <si>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</si>
  <si>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</si>
  <si>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</si>
  <si>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</si>
  <si>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</si>
  <si>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</si>
  <si>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</si>
  <si>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</si>
  <si>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</si>
  <si>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</si>
  <si>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</si>
  <si>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</si>
  <si>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</si>
  <si>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</si>
  <si>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</si>
  <si>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</si>
  <si>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</si>
  <si>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</si>
  <si>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</si>
  <si>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</si>
  <si>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</si>
  <si>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</si>
  <si>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</si>
  <si>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</si>
  <si>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</si>
  <si>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</si>
  <si>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</si>
  <si>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</si>
  <si>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</si>
  <si>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</si>
  <si>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</si>
  <si>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</si>
  <si>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</si>
  <si>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</si>
  <si>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</si>
  <si>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</si>
  <si>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</si>
  <si>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</si>
  <si>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</si>
  <si>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</si>
  <si>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</si>
  <si>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</si>
  <si>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</si>
  <si>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</si>
  <si>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</si>
  <si>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</si>
  <si>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</si>
  <si>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</si>
  <si>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</si>
  <si>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</si>
  <si>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</si>
  <si>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</si>
  <si>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</si>
  <si>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</si>
  <si>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</si>
  <si>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</si>
  <si>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</si>
  <si>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</si>
  <si>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</si>
  <si>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</si>
  <si>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</si>
  <si>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</si>
  <si>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</si>
  <si>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</si>
  <si>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</si>
  <si>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</si>
  <si>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</si>
  <si>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</si>
  <si>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</si>
  <si>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</si>
  <si>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</si>
  <si>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</si>
  <si>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</si>
  <si>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</si>
  <si>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</si>
  <si>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</si>
  <si>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</si>
  <si>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</si>
  <si>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</si>
  <si>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</si>
  <si>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</si>
  <si>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</si>
  <si>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</si>
  <si>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</si>
  <si>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</si>
  <si>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</si>
  <si>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</si>
  <si>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</si>
  <si>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</si>
  <si>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</si>
  <si>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</si>
  <si>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</si>
  <si>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</si>
  <si>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</si>
  <si>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</si>
  <si>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</si>
  <si>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</si>
  <si>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</si>
  <si>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</si>
  <si>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</si>
  <si>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</si>
  <si>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</si>
  <si>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</si>
  <si>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</si>
  <si>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</si>
  <si>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</si>
  <si>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</si>
  <si>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</si>
  <si>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</si>
  <si>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</si>
  <si>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</si>
  <si>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</si>
  <si>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</si>
  <si>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</si>
  <si>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</si>
  <si>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</si>
  <si>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</si>
  <si>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</si>
  <si>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</si>
  <si>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</si>
  <si>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</si>
  <si>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</si>
  <si>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</si>
  <si>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</si>
  <si>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</si>
  <si>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</si>
  <si>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</si>
  <si>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</si>
  <si>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</si>
  <si>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</si>
  <si>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</si>
  <si>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</si>
  <si>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</si>
  <si>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</si>
  <si>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</si>
  <si>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</si>
  <si>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</si>
  <si>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</si>
  <si>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</si>
  <si>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</si>
  <si>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</si>
  <si>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</si>
  <si>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</si>
  <si>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</si>
  <si>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</si>
  <si>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</si>
  <si>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</si>
  <si>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</si>
  <si>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</si>
  <si>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</si>
  <si>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</si>
  <si>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</si>
  <si>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</si>
  <si>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</si>
  <si>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</si>
  <si>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</si>
  <si>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</si>
  <si>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</si>
  <si>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</si>
  <si>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</si>
  <si>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</si>
  <si>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</si>
  <si>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</si>
  <si>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</si>
  <si>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</si>
  <si>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</si>
  <si>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</si>
  <si>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</si>
  <si>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</si>
  <si>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</si>
  <si>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</si>
  <si>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</si>
  <si>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</si>
  <si>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</si>
  <si>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</si>
  <si>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</si>
  <si>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</si>
  <si>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</si>
  <si>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</si>
  <si>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</si>
  <si>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</si>
  <si>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</si>
  <si>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</si>
  <si>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</si>
  <si>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</si>
  <si>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</si>
  <si>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</si>
  <si>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</si>
  <si>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</si>
  <si>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</si>
  <si>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</si>
  <si>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</si>
  <si>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</si>
  <si>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</si>
  <si>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</si>
  <si>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</si>
  <si>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</si>
  <si>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</si>
  <si>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</si>
  <si>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</si>
  <si>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</si>
  <si>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</si>
  <si>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</si>
  <si>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</si>
  <si>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</si>
  <si>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</si>
  <si>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</si>
  <si>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</si>
  <si>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</si>
  <si>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</si>
  <si>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</si>
  <si>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</si>
  <si>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</si>
  <si>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</si>
  <si>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</si>
  <si>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</si>
  <si>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</si>
  <si>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</si>
  <si>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</si>
  <si>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</si>
  <si>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</si>
  <si>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</si>
  <si>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</si>
  <si>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</si>
  <si>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</si>
  <si>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</si>
  <si>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</si>
  <si>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</si>
  <si>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</si>
  <si>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</si>
  <si>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</si>
  <si>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</si>
  <si>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</si>
  <si>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</si>
  <si>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</si>
  <si>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</si>
  <si>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</si>
  <si>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</si>
  <si>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</si>
  <si>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</si>
  <si>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</si>
  <si>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</si>
  <si>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</si>
  <si>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</si>
  <si>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</si>
  <si>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</si>
  <si>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</si>
  <si>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</si>
  <si>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</si>
  <si>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</si>
  <si>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</si>
  <si>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</si>
  <si>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</si>
  <si>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</si>
  <si>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</si>
  <si>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</si>
  <si>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</si>
  <si>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</si>
  <si>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</si>
  <si>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</si>
  <si>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</si>
  <si>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</si>
  <si>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</si>
  <si>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</si>
  <si>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</si>
  <si>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</si>
  <si>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</si>
  <si>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</si>
  <si>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</si>
  <si>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</si>
  <si>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</si>
  <si>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</si>
  <si>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</si>
  <si>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</si>
  <si>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</si>
  <si>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</si>
  <si>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</si>
  <si>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</si>
  <si>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</si>
  <si>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</si>
  <si>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</si>
  <si>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</si>
  <si>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</si>
  <si>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</si>
  <si>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</si>
  <si>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</si>
  <si>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</si>
  <si>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</si>
  <si>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</si>
  <si>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</si>
  <si>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</si>
  <si>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</si>
  <si>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</si>
  <si>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</si>
  <si>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</si>
  <si>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</si>
  <si>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</si>
  <si>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</si>
  <si>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</si>
  <si>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</si>
  <si>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</si>
  <si>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</si>
  <si>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</si>
  <si>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</si>
  <si>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</si>
  <si>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</si>
  <si>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</si>
  <si>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</si>
  <si>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</si>
  <si>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</si>
  <si>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</si>
  <si>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</si>
  <si>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</si>
  <si>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</si>
  <si>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</si>
  <si>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</si>
  <si>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</si>
  <si>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</si>
  <si>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</si>
  <si>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</si>
  <si>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</si>
  <si>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</si>
  <si>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</si>
  <si>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</si>
  <si>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</si>
  <si>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</si>
  <si>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</si>
  <si>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</si>
  <si>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</si>
  <si>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</si>
  <si>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</si>
  <si>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</si>
  <si>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</si>
  <si>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</si>
  <si>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</si>
  <si>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</si>
  <si>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</si>
  <si>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</si>
  <si>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</si>
  <si>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</si>
  <si>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</si>
  <si>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</si>
  <si>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</si>
  <si>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</si>
  <si>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</si>
  <si>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</si>
  <si>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</si>
  <si>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</si>
  <si>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</si>
  <si>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</si>
  <si>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</si>
  <si>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</si>
  <si>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</si>
  <si>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</si>
  <si>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</si>
  <si>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</si>
  <si>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</si>
  <si>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</si>
  <si>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</si>
  <si>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</si>
  <si>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</si>
  <si>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</si>
  <si>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</si>
  <si>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</si>
  <si>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</si>
  <si>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</si>
  <si>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</si>
  <si>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</si>
  <si>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</si>
  <si>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</si>
  <si>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</si>
  <si>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</si>
  <si>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</si>
  <si>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</si>
  <si>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</si>
  <si>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</si>
  <si>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</si>
  <si>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</si>
  <si>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</si>
  <si>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</si>
  <si>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</si>
  <si>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</si>
  <si>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</si>
  <si>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</si>
  <si>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</si>
  <si>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</si>
  <si>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</si>
  <si>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</si>
  <si>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</si>
  <si>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</si>
  <si>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</si>
  <si>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</si>
  <si>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</si>
  <si>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</si>
  <si>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</si>
  <si>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</si>
  <si>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</si>
  <si>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</si>
  <si>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</si>
  <si>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</si>
  <si>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</si>
  <si>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</si>
  <si>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</si>
  <si>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</si>
  <si>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</si>
  <si>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</si>
  <si>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</si>
  <si>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</si>
  <si>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</si>
  <si>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</si>
  <si>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</si>
  <si>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</si>
  <si>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</si>
  <si>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</si>
  <si>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</si>
  <si>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</si>
  <si>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</si>
  <si>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</si>
  <si>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</si>
  <si>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</si>
  <si>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</si>
  <si>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</si>
  <si>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</si>
  <si>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</si>
  <si>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</si>
  <si>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</si>
  <si>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</si>
  <si>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</si>
  <si>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</si>
  <si>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</si>
  <si>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</si>
  <si>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</si>
  <si>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</si>
  <si>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</si>
  <si>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</si>
  <si>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</si>
  <si>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</si>
  <si>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</si>
  <si>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</si>
  <si>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</si>
  <si>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</si>
  <si>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</si>
  <si>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</si>
  <si>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</si>
  <si>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</si>
  <si>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</si>
  <si>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</si>
  <si>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</si>
  <si>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</si>
  <si>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</si>
  <si>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</si>
  <si>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</si>
  <si>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</si>
  <si>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</si>
  <si>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</si>
  <si>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</si>
  <si>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</si>
  <si>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</si>
  <si>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</si>
  <si>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</si>
  <si>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</si>
  <si>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</si>
  <si>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</si>
  <si>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</si>
  <si>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</si>
  <si>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</si>
  <si>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</si>
  <si>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</si>
  <si>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</si>
  <si>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</si>
  <si>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</si>
  <si>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</si>
  <si>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</si>
  <si>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</si>
  <si>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</si>
  <si>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</si>
  <si>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</si>
  <si>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</si>
  <si>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</si>
  <si>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</si>
  <si>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</si>
  <si>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</si>
  <si>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</si>
  <si>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</si>
  <si>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</si>
  <si>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</si>
  <si>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</si>
  <si>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</si>
  <si>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</si>
  <si>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</si>
  <si>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</si>
  <si>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</si>
  <si>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</si>
  <si>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</si>
  <si>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</si>
  <si>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</si>
  <si>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</si>
  <si>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</si>
  <si>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</si>
  <si>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</si>
  <si>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</si>
  <si>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</si>
  <si>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</si>
  <si>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</si>
  <si>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</si>
  <si>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</si>
  <si>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</si>
  <si>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</si>
  <si>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</si>
  <si>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</si>
  <si>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</si>
  <si>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</si>
  <si>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</si>
  <si>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</si>
  <si>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</si>
  <si>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</si>
  <si>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</si>
  <si>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</si>
  <si>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</si>
  <si>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</si>
  <si>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</si>
  <si>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</si>
  <si>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</si>
  <si>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</si>
  <si>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</si>
  <si>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</si>
  <si>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</si>
  <si>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</si>
  <si>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</si>
  <si>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</si>
  <si>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</si>
  <si>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</si>
  <si>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</si>
  <si>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</si>
  <si>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</si>
  <si>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</si>
  <si>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</si>
  <si>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</si>
  <si>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</si>
  <si>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</si>
  <si>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</si>
  <si>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</si>
  <si>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</si>
  <si>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</si>
  <si>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</si>
  <si>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</si>
  <si>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</si>
  <si>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</si>
  <si>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</si>
  <si>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</si>
  <si>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</si>
  <si>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</si>
  <si>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</si>
  <si>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</si>
  <si>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</si>
  <si>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</si>
  <si>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</si>
  <si>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</si>
  <si>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</si>
  <si>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</si>
  <si>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</si>
  <si>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</si>
  <si>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</si>
  <si>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</si>
  <si>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</si>
  <si>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</si>
  <si>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</si>
  <si>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</si>
  <si>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</si>
  <si>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</si>
  <si>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</si>
  <si>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</si>
  <si>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</si>
  <si>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</si>
  <si>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</si>
  <si>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</si>
  <si>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</si>
  <si>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</si>
  <si>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</si>
  <si>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</si>
  <si>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</si>
  <si>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</si>
  <si>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</si>
  <si>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</si>
  <si>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</si>
  <si>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</si>
  <si>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</si>
  <si>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</si>
  <si>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</si>
  <si>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</si>
  <si>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</si>
  <si>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</si>
  <si>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</si>
  <si>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</si>
  <si>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</si>
  <si>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</si>
  <si>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</si>
  <si>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</si>
  <si>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</si>
  <si>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</si>
  <si>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</si>
  <si>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</si>
  <si>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</si>
  <si>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</si>
  <si>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</si>
  <si>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</si>
  <si>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</si>
  <si>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</si>
  <si>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</si>
  <si>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</si>
  <si>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</si>
  <si>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</si>
  <si>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</si>
  <si>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</si>
  <si>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</si>
  <si>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</si>
  <si>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</si>
  <si>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</si>
  <si>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</si>
  <si>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</si>
  <si>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</si>
  <si>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</si>
  <si>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</si>
  <si>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</si>
  <si>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</si>
  <si>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</si>
  <si>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</si>
  <si>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</si>
  <si>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</si>
  <si>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</si>
  <si>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</si>
  <si>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</si>
  <si>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</si>
  <si>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</si>
  <si>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</si>
  <si>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</si>
  <si>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</si>
  <si>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</si>
  <si>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</si>
  <si>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</si>
  <si>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</si>
  <si>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</si>
  <si>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</si>
  <si>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</si>
  <si>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</si>
  <si>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</si>
  <si>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</si>
  <si>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</si>
  <si>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</si>
  <si>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</si>
  <si>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</si>
  <si>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</si>
  <si>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</si>
  <si>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</si>
  <si>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</si>
  <si>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</si>
  <si>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</si>
  <si>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</si>
  <si>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</si>
  <si>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</si>
  <si>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</si>
  <si>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</si>
  <si>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</si>
  <si>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</si>
  <si>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</si>
  <si>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</si>
  <si>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</si>
  <si>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</si>
  <si>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</si>
  <si>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</si>
  <si>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</si>
  <si>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</si>
  <si>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</si>
  <si>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</si>
  <si>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</si>
  <si>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</si>
  <si>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</si>
  <si>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</si>
  <si>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</si>
  <si>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</si>
  <si>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</si>
  <si>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</si>
  <si>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</si>
  <si>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</si>
  <si>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</si>
  <si>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</si>
  <si>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</si>
  <si>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</si>
  <si>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</si>
  <si>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</si>
  <si>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</si>
  <si>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</si>
  <si>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</si>
  <si>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</si>
  <si>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</si>
  <si>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</si>
  <si>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</si>
  <si>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</si>
  <si>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</si>
  <si>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</si>
  <si>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</si>
  <si>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</si>
  <si>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</si>
  <si>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</si>
  <si>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</si>
  <si>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</si>
  <si>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</si>
  <si>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</si>
  <si>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</si>
  <si>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</si>
  <si>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</si>
  <si>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</si>
  <si>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</si>
  <si>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</si>
  <si>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</si>
  <si>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</si>
  <si>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</si>
  <si>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</si>
  <si>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</si>
  <si>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</si>
  <si>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</si>
  <si>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</si>
  <si>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</si>
  <si>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</si>
  <si>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</si>
  <si>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</si>
  <si>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</si>
  <si>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</si>
  <si>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</si>
  <si>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</si>
  <si>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</si>
  <si>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</si>
  <si>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</si>
  <si>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</si>
  <si>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</si>
  <si>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</si>
  <si>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</si>
  <si>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</si>
  <si>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</si>
  <si>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</si>
  <si>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</si>
  <si>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</si>
  <si>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</si>
  <si>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</si>
  <si>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</si>
  <si>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</si>
  <si>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</si>
  <si>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</si>
  <si>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</si>
  <si>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</si>
  <si>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</si>
  <si>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</si>
  <si>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</si>
  <si>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</si>
  <si>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</si>
  <si>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</si>
  <si>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</si>
  <si>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</si>
  <si>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</si>
  <si>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</si>
  <si>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</si>
  <si>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</si>
  <si>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</si>
  <si>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</si>
  <si>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</si>
  <si>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</si>
  <si>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</si>
  <si>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</si>
  <si>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</si>
  <si>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</si>
  <si>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</si>
  <si>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</si>
  <si>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</si>
  <si>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</si>
  <si>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</si>
  <si>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</si>
  <si>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</si>
  <si>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</si>
  <si>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</si>
  <si>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</si>
  <si>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</si>
  <si>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</si>
  <si>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</si>
  <si>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</si>
  <si>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</si>
  <si>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</si>
  <si>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</si>
  <si>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</si>
  <si>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</si>
  <si>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</si>
  <si>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</si>
  <si>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</si>
  <si>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</si>
  <si>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</si>
  <si>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</si>
  <si>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</si>
  <si>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</si>
  <si>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</si>
  <si>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</si>
  <si>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</si>
  <si>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</si>
  <si>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</si>
  <si>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</si>
  <si>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</si>
  <si>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</si>
  <si>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</si>
  <si>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</si>
  <si>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</si>
  <si>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</si>
  <si>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</si>
  <si>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</si>
  <si>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</si>
  <si>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</si>
  <si>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</si>
  <si>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</si>
  <si>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</si>
  <si>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</si>
  <si>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</si>
  <si>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</si>
  <si>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</si>
  <si>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</si>
  <si>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</si>
  <si>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</si>
  <si>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</si>
  <si>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</si>
  <si>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</si>
  <si>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</si>
  <si>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</si>
  <si>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</si>
  <si>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</si>
  <si>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</si>
  <si>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</si>
  <si>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</si>
  <si>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</si>
  <si>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</si>
  <si>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</si>
  <si>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</si>
  <si>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</si>
  <si>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</si>
  <si>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</si>
  <si>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</si>
  <si>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</si>
  <si>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</si>
  <si>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</si>
  <si>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</si>
  <si>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</si>
  <si>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</si>
  <si>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</si>
  <si>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</si>
  <si>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</si>
  <si>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</si>
  <si>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</si>
  <si>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</si>
  <si>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</si>
  <si>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</si>
  <si>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</si>
  <si>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</si>
  <si>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</si>
  <si>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</si>
  <si>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</si>
  <si>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</si>
  <si>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</si>
  <si>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</si>
  <si>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</si>
  <si>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</si>
  <si>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</si>
  <si>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</si>
  <si>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</si>
  <si>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</si>
  <si>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</si>
  <si>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</si>
  <si>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</si>
  <si>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</si>
  <si>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</si>
  <si>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</si>
  <si>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</si>
  <si>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</si>
  <si>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</si>
  <si>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</si>
  <si>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</si>
  <si>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</si>
  <si>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</si>
  <si>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</si>
  <si>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</si>
  <si>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</si>
  <si>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</si>
  <si>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</si>
  <si>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</si>
  <si>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</si>
  <si>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</si>
  <si>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</si>
  <si>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</si>
  <si>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</si>
  <si>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</si>
  <si>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</si>
  <si>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</si>
  <si>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</si>
  <si>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</si>
  <si>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</si>
  <si>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</si>
  <si>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</si>
  <si>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</si>
  <si>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</si>
  <si>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</si>
  <si>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</si>
  <si>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</si>
  <si>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</si>
  <si>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</si>
  <si>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</si>
  <si>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</si>
  <si>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</si>
  <si>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</si>
  <si>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</si>
  <si>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</si>
  <si>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</si>
  <si>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</si>
  <si>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</si>
  <si>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</si>
  <si>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</si>
  <si>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</si>
  <si>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</si>
  <si>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</si>
  <si>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</si>
  <si>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</si>
  <si>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</si>
  <si>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</si>
  <si>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</si>
  <si>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</si>
  <si>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</si>
  <si>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</si>
  <si>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</si>
  <si>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</si>
  <si>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</si>
  <si>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</si>
  <si>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</si>
  <si>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</si>
  <si>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</si>
  <si>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</si>
  <si>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</si>
  <si>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</si>
  <si>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</si>
  <si>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</si>
  <si>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</si>
  <si>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</si>
  <si>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</si>
  <si>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</si>
  <si>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</si>
  <si>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</si>
  <si>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</si>
  <si>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</si>
  <si>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</si>
  <si>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</si>
  <si>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</si>
  <si>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</si>
  <si>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</si>
  <si>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</si>
  <si>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</si>
  <si>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</si>
  <si>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</si>
  <si>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</si>
  <si>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</si>
  <si>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</si>
  <si>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</si>
  <si>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</si>
  <si>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</si>
  <si>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</si>
  <si>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</si>
  <si>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</si>
  <si>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</si>
  <si>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</si>
  <si>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</si>
  <si>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</si>
  <si>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</si>
  <si>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</si>
  <si>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</si>
  <si>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</si>
  <si>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</si>
  <si>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</si>
  <si>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</si>
  <si>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</si>
  <si>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</si>
  <si>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</si>
  <si>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</si>
  <si>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</si>
  <si>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</si>
  <si>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</si>
  <si>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</si>
  <si>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</si>
  <si>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</si>
  <si>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</si>
  <si>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</si>
  <si>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</si>
  <si>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</si>
  <si>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</si>
  <si>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</si>
  <si>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</si>
  <si>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</si>
  <si>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</si>
  <si>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</si>
  <si>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</si>
  <si>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</si>
  <si>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</si>
  <si>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</si>
  <si>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</si>
  <si>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</si>
  <si>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</si>
  <si>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</si>
  <si>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</si>
  <si>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</si>
  <si>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</si>
  <si>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</si>
  <si>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</si>
  <si>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</si>
  <si>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</si>
  <si>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</si>
  <si>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</si>
  <si>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</si>
  <si>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</si>
  <si>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</si>
  <si>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</si>
  <si>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</si>
  <si>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</si>
  <si>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</si>
  <si>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</si>
  <si>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</si>
  <si>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</si>
  <si>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</si>
  <si>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</si>
  <si>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</si>
  <si>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</si>
  <si>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</si>
  <si>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</si>
  <si>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</si>
  <si>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</si>
  <si>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</si>
  <si>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</si>
  <si>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</si>
  <si>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</si>
  <si>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</si>
  <si>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</si>
  <si>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</si>
  <si>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</si>
  <si>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</si>
  <si>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</si>
  <si>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</si>
  <si>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</si>
  <si>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</si>
  <si>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</si>
  <si>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</si>
  <si>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</si>
  <si>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</si>
  <si>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</si>
  <si>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</si>
  <si>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</si>
  <si>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</si>
  <si>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</si>
  <si>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</si>
  <si>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</si>
  <si>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</si>
  <si>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</si>
  <si>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</si>
  <si>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</si>
  <si>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</si>
  <si>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</si>
  <si>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</si>
  <si>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</si>
  <si>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</si>
  <si>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</si>
  <si>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</si>
  <si>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</si>
  <si>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</si>
  <si>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</si>
  <si>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</si>
  <si>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</si>
  <si>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</si>
  <si>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</si>
  <si>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</si>
  <si>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</si>
  <si>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</si>
  <si>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</si>
  <si>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</si>
  <si>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</si>
  <si>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</si>
  <si>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</si>
  <si>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</si>
  <si>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</si>
  <si>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</si>
  <si>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</si>
  <si>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</si>
  <si>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</si>
  <si>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</si>
  <si>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</si>
  <si>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</si>
  <si>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</si>
  <si>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</si>
  <si>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</si>
  <si>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</si>
  <si>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</si>
  <si>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</si>
  <si>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</si>
  <si>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</si>
  <si>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</si>
  <si>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</si>
  <si>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</si>
  <si>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</si>
  <si>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</si>
  <si>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</si>
  <si>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</si>
  <si>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</si>
  <si>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</si>
  <si>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</si>
  <si>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</si>
  <si>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</si>
  <si>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</si>
  <si>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</si>
  <si>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</si>
  <si>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</si>
  <si>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</si>
  <si>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</si>
  <si>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</si>
  <si>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</si>
  <si>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</si>
  <si>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</si>
  <si>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</si>
  <si>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</si>
  <si>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</si>
  <si>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</si>
  <si>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</si>
  <si>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</si>
  <si>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</si>
  <si>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</si>
  <si>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</si>
  <si>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</si>
  <si>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</si>
  <si>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</si>
  <si>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</si>
  <si>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</si>
  <si>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</si>
  <si>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</si>
  <si>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</si>
  <si>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</si>
  <si>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</si>
  <si>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</si>
  <si>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</si>
  <si>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</si>
  <si>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</si>
  <si>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</si>
  <si>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</si>
  <si>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</si>
  <si>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</si>
  <si>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</si>
  <si>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</si>
  <si>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</si>
  <si>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</si>
  <si>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</si>
  <si>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</si>
  <si>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</si>
  <si>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</si>
  <si>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</si>
  <si>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</si>
  <si>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</si>
  <si>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</si>
  <si>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</si>
  <si>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</si>
  <si>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</si>
  <si>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</si>
  <si>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</si>
  <si>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</si>
  <si>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</si>
  <si>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</si>
  <si>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</si>
  <si>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</si>
  <si>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</si>
  <si>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</si>
  <si>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</si>
  <si>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</si>
  <si>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</si>
  <si>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</si>
  <si>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</si>
  <si>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</si>
  <si>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</si>
  <si>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</si>
  <si>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</si>
  <si>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</si>
  <si>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</si>
  <si>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</si>
  <si>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</si>
  <si>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</si>
  <si>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</si>
  <si>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</si>
  <si>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</si>
  <si>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</si>
  <si>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</si>
  <si>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</si>
  <si>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</si>
  <si>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</si>
  <si>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</si>
  <si>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</si>
  <si>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</si>
  <si>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</si>
  <si>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</si>
  <si>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</si>
  <si>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</si>
  <si>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</si>
  <si>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</si>
  <si>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</si>
  <si>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</si>
  <si>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</si>
  <si>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</si>
  <si>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</si>
  <si>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</si>
  <si>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</si>
  <si>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</si>
  <si>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</si>
  <si>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</si>
  <si>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</si>
  <si>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</si>
  <si>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</si>
  <si>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</si>
  <si>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</si>
  <si>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</si>
  <si>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</si>
  <si>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</si>
  <si>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</si>
  <si>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</si>
  <si>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</si>
  <si>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</si>
  <si>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</si>
  <si>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</si>
  <si>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</si>
  <si>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</si>
  <si>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</si>
  <si>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</si>
  <si>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</si>
  <si>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</si>
  <si>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</si>
  <si>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</si>
  <si>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</si>
  <si>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</si>
  <si>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</si>
  <si>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</si>
  <si>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</si>
  <si>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</si>
  <si>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</si>
  <si>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</si>
  <si>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</si>
  <si>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</si>
  <si>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</si>
  <si>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</si>
  <si>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</si>
  <si>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</si>
  <si>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</si>
  <si>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</si>
  <si>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</si>
  <si>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</si>
  <si>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</si>
  <si>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</si>
  <si>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</si>
  <si>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</si>
  <si>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</si>
  <si>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</si>
  <si>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</si>
  <si>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</si>
  <si>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</si>
  <si>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</si>
  <si>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</si>
  <si>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</si>
  <si>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</si>
  <si>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</si>
  <si>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</si>
  <si>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</si>
  <si>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</si>
  <si>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</si>
  <si>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</si>
  <si>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</si>
  <si>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</si>
  <si>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</si>
  <si>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</si>
  <si>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</si>
  <si>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</si>
  <si>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</si>
  <si>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</si>
  <si>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</si>
  <si>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</si>
  <si>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</si>
  <si>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</si>
  <si>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</si>
  <si>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</si>
  <si>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</si>
  <si>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</si>
  <si>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</si>
  <si>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</si>
  <si>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</si>
  <si>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</si>
  <si>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</si>
  <si>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</si>
  <si>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</si>
  <si>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</si>
  <si>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</si>
  <si>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</si>
  <si>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</si>
  <si>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</si>
  <si>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</si>
  <si>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</si>
  <si>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</si>
  <si>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</si>
  <si>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</si>
  <si>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</si>
  <si>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</si>
  <si>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</si>
  <si>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</si>
  <si>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</si>
  <si>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</si>
  <si>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</si>
  <si>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</si>
  <si>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</si>
  <si>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</si>
  <si>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</si>
  <si>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</si>
  <si>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</si>
  <si>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</si>
  <si>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</si>
  <si>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</si>
  <si>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</si>
  <si>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</si>
  <si>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</si>
  <si>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</si>
  <si>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</si>
  <si>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</si>
  <si>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</si>
  <si>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</si>
  <si>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</si>
  <si>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</si>
  <si>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</si>
  <si>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</si>
  <si>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</si>
  <si>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</si>
  <si>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</si>
  <si>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</si>
  <si>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</si>
  <si>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</si>
  <si>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</si>
  <si>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</si>
  <si>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</si>
  <si>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</si>
  <si>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</si>
  <si>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</si>
  <si>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</si>
  <si>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</si>
  <si>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</si>
  <si>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</si>
  <si>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</si>
  <si>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</si>
  <si>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</si>
  <si>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</si>
  <si>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</si>
  <si>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</si>
  <si>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</si>
  <si>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</si>
  <si>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</si>
  <si>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</si>
  <si>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</si>
  <si>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</si>
  <si>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</si>
  <si>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</si>
  <si>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</si>
  <si>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</si>
  <si>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</si>
  <si>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</si>
  <si>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</si>
  <si>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</si>
  <si>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</si>
  <si>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</si>
  <si>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</si>
  <si>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</si>
  <si>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</si>
  <si>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</si>
  <si>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</si>
  <si>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</si>
  <si>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</si>
  <si>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</si>
  <si>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</si>
  <si>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</si>
  <si>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</si>
  <si>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</si>
  <si>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</si>
  <si>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</si>
  <si>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</si>
  <si>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</si>
  <si>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</si>
  <si>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</si>
  <si>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</si>
  <si>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</si>
  <si>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</si>
  <si>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</si>
  <si>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</si>
  <si>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</si>
  <si>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</si>
  <si>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</si>
  <si>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</si>
  <si>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</si>
  <si>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</si>
  <si>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</si>
  <si>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</si>
  <si>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</si>
  <si>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</si>
  <si>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</si>
  <si>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</si>
  <si>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</si>
  <si>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</si>
  <si>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</si>
  <si>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</si>
  <si>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</si>
  <si>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</si>
  <si>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</si>
  <si>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</si>
  <si>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</si>
  <si>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</si>
  <si>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</si>
  <si>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</si>
  <si>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</si>
  <si>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</si>
  <si>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</si>
  <si>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</si>
  <si>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</si>
  <si>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</si>
  <si>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</si>
  <si>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</si>
  <si>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</si>
  <si>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</si>
  <si>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</si>
  <si>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</si>
  <si>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</si>
  <si>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</si>
  <si>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</si>
  <si>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</si>
  <si>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</si>
  <si>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</si>
  <si>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</si>
  <si>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</si>
  <si>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</si>
  <si>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</si>
  <si>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</si>
  <si>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</si>
  <si>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</si>
  <si>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</si>
  <si>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</si>
  <si>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</si>
  <si>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</si>
  <si>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</si>
  <si>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</si>
  <si>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</si>
  <si>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</si>
  <si>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</si>
  <si>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</si>
  <si>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</si>
  <si>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</si>
  <si>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</si>
  <si>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</si>
  <si>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</si>
  <si>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</si>
  <si>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</si>
  <si>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</si>
  <si>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</si>
  <si>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</si>
  <si>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</si>
  <si>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</si>
  <si>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</si>
  <si>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</si>
  <si>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</si>
  <si>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</si>
  <si>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</si>
  <si>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</si>
  <si>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</si>
  <si>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</si>
  <si>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</si>
  <si>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</si>
  <si>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</si>
  <si>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</si>
  <si>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</si>
  <si>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</si>
  <si>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</si>
  <si>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</si>
  <si>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</si>
  <si>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</si>
  <si>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</si>
  <si>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</si>
  <si>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</si>
  <si>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</si>
  <si>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</si>
  <si>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</si>
  <si>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</si>
  <si>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</si>
  <si>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</si>
  <si>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</si>
  <si>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</si>
  <si>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</si>
  <si>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</si>
  <si>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</si>
  <si>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</si>
  <si>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</si>
  <si>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</si>
  <si>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</si>
  <si>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</si>
  <si>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</si>
  <si>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</si>
  <si>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</si>
  <si>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</si>
  <si>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</si>
  <si>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</si>
  <si>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</si>
  <si>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</si>
  <si>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</si>
  <si>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</si>
  <si>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</si>
  <si>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</si>
  <si>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</si>
  <si>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</si>
  <si>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</si>
  <si>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</si>
  <si>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</si>
  <si>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</si>
  <si>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</si>
  <si>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</si>
  <si>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</si>
  <si>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</si>
  <si>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</si>
  <si>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</si>
  <si>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</si>
  <si>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</si>
  <si>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</si>
  <si>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</si>
  <si>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</si>
  <si>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</si>
  <si>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</si>
  <si>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</si>
  <si>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</si>
  <si>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</si>
  <si>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</si>
  <si>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</si>
  <si>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</si>
  <si>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</si>
  <si>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</si>
  <si>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</si>
  <si>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</si>
  <si>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</si>
  <si>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</si>
  <si>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</si>
  <si>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</si>
  <si>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</si>
  <si>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</si>
  <si>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</si>
  <si>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</si>
  <si>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</si>
  <si>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</si>
  <si>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</si>
  <si>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</si>
  <si>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</si>
  <si>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</si>
  <si>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</si>
  <si>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</si>
  <si>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</si>
  <si>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</si>
  <si>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</si>
  <si>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</si>
  <si>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</si>
  <si>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</si>
  <si>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</si>
  <si>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</si>
  <si>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</si>
  <si>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</si>
  <si>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</si>
  <si>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</si>
  <si>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</si>
  <si>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</si>
  <si>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</si>
  <si>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</si>
  <si>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</si>
  <si>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</si>
  <si>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</si>
  <si>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</si>
  <si>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</si>
  <si>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</si>
  <si>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</si>
  <si>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</si>
  <si>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</si>
  <si>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</si>
  <si>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</si>
  <si>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</si>
  <si>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</si>
  <si>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</si>
  <si>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</si>
  <si>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</si>
  <si>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</si>
  <si>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</si>
  <si>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</si>
  <si>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</si>
  <si>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</si>
  <si>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</si>
  <si>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</si>
  <si>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</si>
  <si>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</si>
  <si>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</si>
  <si>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</si>
  <si>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</si>
  <si>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</si>
  <si>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</si>
  <si>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</si>
  <si>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</si>
  <si>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</si>
  <si>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</si>
  <si>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</si>
  <si>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</si>
  <si>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</si>
  <si>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</si>
  <si>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</si>
  <si>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</si>
  <si>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</si>
  <si>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</si>
  <si>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</si>
  <si>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</si>
  <si>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</si>
  <si>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</si>
  <si>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</si>
  <si>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</si>
  <si>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</si>
  <si>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</si>
  <si>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</si>
  <si>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</si>
  <si>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</si>
  <si>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</si>
  <si>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</si>
  <si>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</si>
  <si>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</si>
  <si>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</si>
  <si>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</si>
  <si>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</si>
  <si>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</si>
  <si>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</si>
  <si>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</si>
  <si>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</si>
  <si>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</si>
  <si>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</si>
  <si>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</si>
  <si>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</si>
  <si>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</si>
  <si>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</si>
  <si>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</si>
  <si>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</si>
  <si>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</si>
  <si>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</si>
  <si>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</si>
  <si>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</si>
  <si>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</si>
  <si>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</si>
  <si>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</si>
  <si>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</si>
  <si>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</si>
  <si>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</si>
  <si>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</si>
  <si>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</si>
  <si>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</si>
  <si>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</si>
  <si>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</si>
  <si>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</si>
  <si>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</si>
  <si>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</si>
  <si>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</si>
  <si>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</si>
  <si>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</si>
  <si>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</si>
  <si>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</si>
  <si>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</si>
  <si>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</si>
  <si>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</si>
  <si>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</si>
  <si>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</si>
  <si>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</si>
  <si>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</si>
  <si>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</si>
  <si>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</si>
  <si>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</si>
  <si>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</si>
  <si>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</si>
  <si>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</si>
  <si>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</si>
  <si>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</si>
  <si>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</si>
  <si>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</si>
  <si>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</si>
  <si>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</si>
  <si>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</si>
  <si>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</si>
  <si>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</si>
  <si>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</si>
  <si>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</si>
  <si>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</si>
  <si>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</si>
  <si>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</si>
  <si>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</si>
  <si>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</si>
  <si>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</si>
  <si>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</si>
  <si>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</si>
  <si>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</si>
  <si>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</si>
  <si>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</si>
  <si>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</si>
  <si>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</si>
  <si>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</si>
  <si>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</si>
  <si>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</si>
  <si>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</si>
  <si>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</si>
  <si>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</si>
  <si>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</si>
  <si>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</si>
  <si>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</si>
  <si>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</si>
  <si>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</si>
  <si>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</si>
  <si>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</si>
  <si>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</si>
  <si>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</si>
  <si>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</si>
  <si>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</si>
  <si>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</si>
  <si>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</si>
  <si>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</si>
  <si>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</si>
  <si>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</si>
  <si>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</si>
  <si>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</si>
  <si>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</si>
  <si>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</si>
  <si>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</si>
  <si>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</si>
  <si>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</si>
  <si>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</si>
  <si>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</si>
  <si>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</si>
  <si>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</si>
  <si>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</si>
  <si>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</si>
  <si>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</si>
  <si>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</si>
  <si>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</si>
  <si>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</si>
  <si>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</si>
  <si>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</si>
  <si>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</si>
  <si>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</si>
  <si>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</si>
  <si>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</si>
  <si>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</si>
  <si>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</si>
  <si>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</si>
  <si>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</si>
  <si>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</si>
  <si>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</si>
  <si>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</si>
  <si>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</si>
  <si>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</si>
  <si>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</si>
  <si>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</si>
  <si>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</si>
  <si>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</si>
  <si>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</si>
  <si>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</si>
  <si>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</si>
  <si>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</si>
  <si>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</si>
  <si>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</si>
  <si>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</si>
  <si>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</si>
  <si>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</si>
  <si>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</si>
  <si>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</si>
  <si>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</si>
  <si>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</si>
  <si>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</si>
  <si>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</si>
  <si>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</si>
  <si>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</si>
  <si>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</si>
  <si>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</si>
  <si>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</si>
  <si>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</si>
  <si>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</si>
  <si>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</si>
  <si>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</si>
  <si>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</si>
  <si>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</si>
  <si>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</si>
  <si>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</si>
  <si>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</si>
  <si>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</si>
  <si>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</si>
  <si>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</si>
  <si>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</si>
  <si>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</si>
  <si>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</si>
  <si>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</si>
  <si>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</si>
  <si>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</si>
  <si>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</si>
  <si>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</si>
  <si>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</si>
  <si>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</si>
  <si>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</si>
  <si>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</si>
  <si>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</si>
  <si>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</si>
  <si>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</si>
  <si>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</si>
  <si>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</si>
  <si>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</si>
  <si>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</si>
  <si>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</si>
  <si>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</si>
  <si>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</si>
  <si>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</si>
  <si>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</si>
  <si>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</si>
  <si>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</si>
  <si>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</si>
  <si>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</si>
  <si>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</si>
  <si>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</si>
  <si>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</si>
  <si>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</si>
  <si>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</si>
  <si>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</si>
  <si>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</si>
  <si>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</si>
  <si>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</si>
  <si>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</si>
  <si>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</si>
  <si>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</si>
  <si>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</si>
  <si>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</si>
  <si>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</si>
  <si>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</si>
  <si>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</si>
  <si>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</si>
  <si>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</si>
  <si>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</si>
  <si>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</si>
  <si>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</si>
  <si>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</si>
  <si>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</si>
  <si>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</si>
  <si>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</si>
  <si>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</si>
  <si>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</si>
  <si>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</si>
  <si>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</si>
  <si>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</si>
  <si>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</si>
  <si>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</si>
  <si>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</si>
  <si>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</si>
  <si>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</si>
  <si>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</si>
  <si>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</si>
  <si>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</si>
  <si>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</si>
  <si>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</si>
  <si>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</si>
  <si>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</si>
  <si>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</si>
  <si>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</si>
  <si>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</si>
  <si>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</si>
  <si>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</si>
  <si>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</si>
  <si>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</si>
  <si>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</si>
  <si>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</si>
  <si>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</si>
  <si>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</si>
  <si>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</si>
  <si>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</si>
  <si>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</si>
  <si>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</si>
  <si>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</si>
  <si>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</si>
  <si>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</si>
  <si>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</si>
  <si>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</si>
  <si>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</si>
  <si>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</si>
  <si>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</si>
  <si>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</si>
  <si>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</si>
  <si>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</si>
  <si>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</si>
  <si>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</si>
  <si>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</si>
  <si>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</si>
  <si>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</si>
  <si>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</si>
  <si>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</si>
  <si>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</si>
  <si>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</si>
  <si>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</si>
  <si>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</si>
  <si>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</si>
  <si>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</si>
  <si>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</si>
  <si>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</si>
  <si>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</si>
  <si>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</si>
  <si>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</si>
  <si>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</si>
  <si>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</si>
  <si>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</si>
  <si>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</si>
  <si>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</si>
  <si>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</si>
  <si>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</si>
  <si>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</si>
  <si>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</si>
  <si>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</si>
  <si>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</si>
  <si>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</si>
  <si>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</si>
  <si>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</si>
  <si>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</si>
  <si>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</si>
  <si>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</si>
  <si>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</si>
  <si>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</si>
  <si>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</si>
  <si>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</si>
  <si>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</si>
  <si>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</si>
  <si>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</si>
  <si>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</si>
  <si>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</si>
  <si>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</si>
  <si>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</si>
  <si>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</si>
  <si>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</si>
  <si>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</si>
  <si>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</si>
  <si>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</si>
  <si>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</si>
  <si>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</si>
  <si>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</si>
  <si>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</si>
  <si>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</si>
  <si>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</si>
  <si>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</si>
  <si>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</si>
  <si>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</si>
  <si>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</si>
  <si>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</si>
  <si>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</si>
  <si>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</si>
  <si>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</si>
  <si>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</si>
  <si>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</si>
  <si>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</si>
  <si>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</si>
  <si>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</si>
  <si>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</si>
  <si>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</si>
  <si>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</si>
  <si>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</si>
  <si>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</si>
  <si>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</si>
  <si>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</si>
  <si>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</si>
  <si>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</si>
  <si>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</si>
  <si>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</si>
  <si>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</si>
  <si>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</si>
  <si>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</si>
  <si>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</si>
  <si>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</si>
  <si>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</si>
  <si>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</si>
  <si>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</si>
  <si>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</si>
  <si>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</si>
  <si>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</si>
  <si>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</si>
  <si>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</si>
  <si>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</si>
  <si>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</si>
  <si>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</si>
  <si>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</si>
  <si>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</si>
  <si>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</si>
  <si>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</si>
  <si>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</si>
  <si>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</si>
  <si>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</si>
  <si>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</si>
  <si>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</si>
  <si>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</si>
  <si>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</si>
  <si>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</si>
  <si>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</si>
  <si>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</si>
  <si>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</si>
  <si>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</si>
  <si>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</si>
  <si>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</si>
  <si>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</si>
  <si>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</si>
  <si>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</si>
  <si>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</si>
  <si>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</si>
  <si>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</si>
  <si>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</si>
  <si>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</si>
  <si>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</si>
  <si>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</si>
  <si>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</si>
  <si>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</si>
  <si>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</si>
  <si>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</si>
  <si>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</si>
  <si>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</si>
  <si>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</si>
  <si>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</si>
  <si>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</si>
  <si>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</si>
  <si>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</si>
  <si>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</si>
  <si>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</si>
  <si>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</si>
  <si>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</si>
  <si>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</si>
  <si>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</si>
  <si>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</si>
  <si>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</si>
  <si>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</si>
  <si>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</si>
  <si>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</si>
  <si>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</si>
  <si>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</si>
  <si>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</si>
  <si>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</si>
  <si>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</si>
  <si>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</si>
  <si>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</si>
  <si>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</si>
  <si>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</si>
  <si>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</si>
  <si>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</si>
  <si>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</si>
  <si>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</si>
  <si>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</si>
  <si>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</si>
  <si>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</si>
  <si>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</si>
  <si>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</si>
  <si>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</si>
  <si>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</si>
  <si>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</si>
  <si>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</si>
  <si>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</si>
  <si>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</si>
  <si>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</si>
  <si>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</si>
  <si>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</si>
  <si>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</si>
  <si>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</si>
  <si>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</si>
  <si>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</si>
  <si>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</si>
  <si>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</si>
  <si>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</si>
  <si>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</si>
  <si>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</si>
  <si>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</si>
  <si>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</si>
  <si>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</si>
  <si>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</si>
  <si>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</si>
  <si>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</si>
  <si>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</si>
  <si>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</si>
  <si>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</si>
  <si>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</si>
  <si>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</si>
  <si>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</si>
  <si>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</si>
  <si>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</si>
  <si>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</si>
  <si>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</si>
  <si>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</si>
  <si>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</si>
  <si>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</si>
  <si>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</si>
  <si>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</si>
  <si>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</si>
  <si>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</si>
  <si>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</si>
  <si>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</si>
  <si>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</si>
  <si>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</si>
  <si>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</si>
  <si>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</si>
  <si>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</si>
  <si>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</si>
  <si>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</si>
  <si>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</si>
  <si>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</si>
  <si>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</si>
  <si>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</si>
  <si>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</si>
  <si>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</si>
  <si>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</si>
  <si>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</si>
  <si>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</si>
  <si>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</si>
  <si>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</si>
  <si>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</si>
  <si>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</si>
  <si>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</si>
  <si>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</si>
  <si>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</si>
  <si>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</si>
  <si>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</si>
  <si>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</si>
  <si>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</si>
  <si>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</si>
  <si>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</si>
  <si>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</si>
  <si>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</si>
  <si>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</si>
  <si>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</si>
  <si>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</si>
  <si>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</si>
  <si>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</si>
  <si>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</si>
  <si>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</si>
  <si>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</si>
  <si>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</si>
  <si>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</si>
  <si>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</si>
  <si>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</si>
  <si>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</si>
  <si>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</si>
  <si>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</si>
  <si>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</si>
  <si>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</si>
  <si>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</si>
  <si>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</si>
  <si>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</si>
  <si>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</si>
  <si>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</si>
  <si>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</si>
  <si>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</si>
  <si>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</si>
  <si>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</si>
  <si>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</si>
  <si>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</si>
  <si>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</si>
  <si>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</si>
  <si>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</si>
  <si>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</si>
  <si>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</si>
  <si>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</si>
  <si>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</si>
  <si>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</si>
  <si>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</si>
  <si>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</si>
  <si>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</si>
  <si>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</si>
  <si>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</si>
  <si>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</si>
  <si>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</si>
  <si>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</si>
  <si>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</si>
  <si>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</si>
  <si>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</si>
  <si>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</si>
  <si>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</si>
  <si>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</si>
  <si>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</si>
  <si>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</si>
  <si>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</si>
  <si>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</si>
  <si>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</si>
  <si>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</si>
  <si>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</si>
  <si>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</si>
  <si>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</si>
  <si>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</si>
  <si>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</si>
  <si>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</si>
  <si>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</si>
  <si>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</si>
  <si>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</si>
  <si>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</si>
  <si>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</si>
  <si>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</si>
  <si>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</si>
  <si>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</si>
  <si>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</si>
  <si>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</si>
  <si>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</si>
  <si>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</si>
  <si>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</si>
  <si>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</si>
  <si>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</si>
  <si>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</si>
  <si>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</si>
  <si>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</si>
  <si>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</si>
  <si>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</si>
  <si>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</si>
  <si>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</si>
  <si>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</si>
  <si>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</si>
  <si>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</si>
  <si>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</si>
  <si>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</si>
  <si>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</si>
  <si>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</si>
  <si>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</si>
  <si>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</si>
  <si>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</si>
  <si>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</si>
  <si>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</si>
  <si>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</si>
  <si>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</si>
  <si>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</si>
  <si>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</si>
  <si>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</si>
  <si>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</si>
  <si>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</si>
  <si>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</si>
  <si>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</si>
  <si>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</si>
  <si>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</si>
  <si>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</si>
  <si>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</si>
  <si>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</si>
  <si>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</si>
  <si>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</si>
  <si>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</si>
  <si>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</si>
  <si>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</si>
  <si>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</si>
  <si>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</si>
  <si>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</si>
  <si>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</si>
  <si>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</si>
  <si>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</si>
  <si>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</si>
  <si>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</si>
  <si>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</si>
  <si>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</si>
  <si>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</si>
  <si>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</si>
  <si>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</si>
  <si>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</si>
  <si>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</si>
  <si>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</si>
  <si>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</si>
  <si>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</si>
  <si>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</si>
  <si>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</si>
  <si>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</si>
  <si>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</si>
  <si>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</si>
  <si>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</si>
  <si>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</si>
  <si>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</si>
  <si>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</si>
  <si>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</si>
  <si>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</si>
  <si>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</si>
  <si>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</si>
  <si>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</si>
  <si>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</si>
  <si>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</si>
  <si>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</si>
  <si>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</si>
  <si>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</si>
  <si>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</si>
  <si>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</si>
  <si>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</si>
  <si>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</si>
  <si>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</si>
  <si>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</si>
  <si>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</si>
  <si>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</si>
  <si>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</si>
  <si>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</si>
  <si>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</si>
  <si>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</si>
  <si>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</si>
  <si>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</si>
  <si>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</si>
  <si>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</si>
  <si>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</si>
  <si>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</si>
  <si>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</si>
  <si>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</si>
  <si>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</si>
  <si>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</si>
  <si>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</si>
  <si>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</si>
  <si>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</si>
  <si>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</si>
  <si>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</si>
  <si>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</si>
  <si>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</si>
  <si>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</si>
  <si>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</si>
  <si>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</si>
  <si>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</si>
  <si>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</si>
  <si>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</si>
  <si>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</si>
  <si>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</si>
  <si>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</si>
  <si>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</si>
  <si>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</si>
  <si>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</si>
  <si>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</si>
  <si>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</si>
  <si>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</si>
  <si>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</si>
  <si>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</si>
  <si>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</si>
  <si>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</si>
  <si>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</si>
  <si>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</si>
  <si>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</si>
  <si>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</si>
  <si>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</si>
  <si>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</si>
  <si>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</si>
  <si>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</si>
  <si>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</si>
  <si>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</si>
  <si>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</si>
  <si>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</si>
  <si>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</si>
  <si>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</si>
  <si>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</si>
  <si>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</si>
  <si>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</si>
  <si>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</si>
  <si>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</si>
  <si>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</si>
  <si>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</si>
  <si>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</si>
  <si>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</si>
  <si>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</si>
  <si>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</si>
  <si>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</si>
  <si>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</si>
  <si>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</si>
  <si>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</si>
  <si>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</si>
  <si>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</si>
  <si>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</si>
  <si>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</si>
  <si>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</si>
  <si>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</si>
  <si>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</si>
  <si>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</si>
  <si>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</si>
  <si>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</si>
  <si>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</si>
  <si>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</si>
  <si>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</si>
  <si>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</si>
  <si>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</si>
  <si>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</si>
  <si>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</si>
  <si>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</si>
  <si>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</si>
  <si>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</si>
  <si>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</si>
  <si>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</si>
  <si>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</si>
  <si>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</si>
  <si>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</si>
  <si>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</si>
  <si>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</si>
  <si>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</si>
  <si>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</si>
  <si>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</si>
  <si>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</si>
  <si>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</si>
  <si>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</si>
  <si>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</si>
  <si>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</si>
  <si>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</si>
  <si>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</si>
  <si>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</si>
  <si>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</si>
  <si>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</si>
  <si>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</si>
  <si>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</si>
  <si>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</si>
  <si>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</si>
  <si>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</si>
  <si>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</si>
  <si>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</si>
  <si>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</si>
  <si>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</si>
  <si>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</si>
  <si>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</si>
  <si>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</si>
  <si>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</si>
  <si>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</si>
  <si>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</si>
  <si>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</si>
  <si>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</si>
  <si>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</si>
  <si>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</si>
  <si>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</si>
  <si>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</si>
  <si>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</si>
  <si>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</si>
  <si>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</si>
  <si>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</si>
  <si>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</si>
  <si>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</si>
  <si>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</si>
  <si>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</si>
  <si>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</si>
  <si>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</si>
  <si>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</si>
  <si>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</si>
  <si>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</si>
  <si>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</si>
  <si>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</si>
  <si>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</si>
  <si>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</si>
  <si>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</si>
  <si>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</si>
  <si>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</si>
  <si>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</si>
  <si>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</si>
  <si>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</si>
  <si>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</si>
  <si>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</si>
  <si>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</si>
  <si>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</si>
  <si>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</si>
  <si>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</si>
  <si>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</si>
  <si>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</si>
  <si>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</si>
  <si>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</si>
  <si>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</si>
  <si>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</si>
  <si>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</si>
  <si>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</si>
  <si>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</si>
  <si>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</si>
  <si>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</si>
  <si>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</si>
  <si>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</si>
  <si>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</si>
  <si>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</si>
  <si>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</si>
  <si>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</si>
  <si>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</si>
  <si>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</si>
  <si>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</si>
  <si>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</si>
  <si>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</si>
  <si>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</si>
  <si>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</si>
  <si>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</si>
  <si>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</si>
  <si>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</si>
  <si>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</si>
  <si>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</si>
  <si>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</si>
  <si>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</si>
  <si>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</si>
  <si>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</si>
  <si>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</si>
  <si>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</si>
  <si>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</si>
  <si>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</si>
  <si>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</si>
  <si>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</si>
  <si>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</si>
  <si>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</si>
  <si>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</si>
  <si>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</si>
  <si>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</si>
  <si>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</si>
  <si>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</si>
  <si>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</si>
  <si>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</si>
  <si>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</si>
  <si>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</si>
  <si>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</si>
  <si>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</si>
  <si>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</si>
  <si>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</si>
  <si>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</si>
  <si>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</si>
  <si>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</si>
  <si>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</si>
  <si>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</si>
  <si>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</si>
  <si>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</si>
  <si>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</si>
  <si>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</si>
  <si>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</si>
  <si>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</si>
  <si>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</si>
  <si>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</si>
  <si>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</si>
  <si>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</si>
  <si>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</si>
  <si>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</si>
  <si>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</si>
  <si>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</si>
  <si>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</si>
  <si>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</si>
  <si>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</si>
  <si>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</si>
  <si>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</si>
  <si>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</si>
  <si>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</si>
  <si>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</si>
  <si>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</si>
  <si>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</si>
  <si>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</si>
  <si>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</si>
  <si>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</si>
  <si>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</si>
  <si>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</si>
  <si>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</si>
  <si>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</si>
  <si>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</si>
  <si>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</si>
  <si>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</si>
  <si>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</si>
  <si>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</si>
  <si>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</si>
  <si>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</si>
  <si>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</si>
  <si>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</si>
  <si>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</si>
  <si>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</si>
  <si>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</si>
  <si>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</si>
  <si>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</si>
  <si>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</si>
  <si>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</si>
  <si>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</si>
  <si>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</si>
  <si>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</si>
  <si>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</si>
  <si>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</si>
  <si>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</si>
  <si>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</si>
  <si>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</si>
  <si>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</si>
  <si>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</si>
  <si>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</si>
  <si>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</si>
  <si>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</si>
  <si>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</si>
  <si>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</si>
  <si>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</si>
  <si>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</si>
  <si>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</si>
  <si>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</si>
  <si>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</si>
  <si>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</si>
  <si>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</si>
  <si>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</si>
  <si>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</si>
  <si>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</si>
  <si>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</si>
  <si>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</si>
  <si>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</si>
  <si>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</si>
  <si>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</si>
  <si>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</si>
  <si>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</si>
  <si>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</si>
  <si>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</si>
  <si>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</si>
  <si>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</si>
  <si>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</si>
  <si>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</si>
  <si>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</si>
  <si>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</si>
  <si>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</si>
  <si>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</si>
  <si>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</si>
  <si>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</si>
  <si>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</si>
  <si>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</si>
  <si>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</si>
  <si>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</si>
  <si>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</si>
  <si>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</si>
  <si>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</si>
  <si>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</si>
  <si>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</si>
  <si>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</si>
  <si>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</si>
  <si>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</si>
  <si>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</si>
  <si>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</si>
  <si>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</si>
  <si>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</si>
  <si>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</si>
  <si>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</si>
  <si>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</si>
  <si>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</si>
  <si>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</si>
  <si>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</si>
  <si>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</si>
  <si>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</si>
  <si>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</si>
  <si>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</si>
  <si>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</si>
  <si>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</si>
  <si>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</si>
  <si>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</si>
  <si>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</si>
  <si>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</si>
  <si>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</si>
  <si>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</si>
  <si>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</si>
  <si>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</si>
  <si>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</si>
  <si>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</si>
  <si>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</si>
  <si>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</si>
  <si>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</si>
  <si>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</si>
  <si>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</si>
  <si>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</si>
  <si>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</si>
  <si>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</si>
  <si>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</si>
  <si>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</si>
  <si>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</si>
  <si>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</si>
  <si>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</si>
  <si>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</si>
  <si>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</si>
  <si>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</si>
  <si>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</si>
  <si>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</si>
  <si>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</si>
  <si>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</si>
  <si>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</si>
  <si>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</si>
  <si>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</si>
  <si>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</si>
  <si>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</si>
  <si>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</si>
  <si>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</si>
  <si>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</si>
  <si>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</si>
  <si>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</si>
  <si>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</si>
  <si>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</si>
  <si>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</si>
  <si>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</si>
  <si>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</si>
  <si>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</si>
  <si>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</si>
  <si>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</si>
  <si>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</si>
  <si>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</si>
  <si>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</si>
  <si>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</si>
  <si>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</si>
  <si>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</si>
  <si>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</si>
  <si>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</si>
  <si>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</si>
  <si>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</si>
  <si>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</si>
  <si>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</si>
  <si>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</si>
  <si>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</si>
  <si>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</si>
  <si>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</si>
  <si>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</si>
  <si>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</si>
  <si>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</si>
  <si>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</si>
  <si>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</si>
  <si>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</si>
  <si>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</si>
  <si>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</si>
  <si>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</si>
  <si>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</si>
  <si>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</si>
  <si>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</si>
  <si>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</si>
  <si>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</si>
  <si>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</si>
  <si>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</si>
  <si>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</si>
  <si>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</si>
  <si>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</si>
  <si>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</si>
  <si>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</si>
  <si>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</si>
  <si>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</si>
  <si>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</si>
  <si>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</si>
  <si>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</si>
  <si>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</si>
  <si>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</si>
  <si>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</si>
  <si>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</si>
  <si>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</si>
  <si>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</si>
  <si>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</si>
  <si>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</si>
  <si>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</si>
  <si>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</si>
  <si>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</si>
  <si>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</si>
  <si>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</si>
  <si>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</si>
  <si>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</si>
  <si>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</si>
  <si>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</si>
  <si>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</si>
  <si>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</si>
  <si>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</si>
  <si>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</si>
  <si>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</si>
  <si>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</si>
  <si>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</si>
  <si>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</si>
  <si>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</si>
  <si>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</si>
  <si>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</si>
  <si>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</si>
  <si>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</si>
  <si>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</si>
  <si>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</si>
  <si>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</si>
  <si>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</si>
  <si>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</si>
  <si>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</si>
  <si>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</si>
  <si>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</si>
  <si>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</si>
  <si>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</si>
  <si>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</si>
  <si>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</si>
  <si>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</si>
  <si>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</si>
  <si>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</si>
  <si>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</si>
  <si>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</si>
  <si>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</si>
  <si>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</si>
  <si>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</si>
  <si>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</si>
  <si>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</si>
  <si>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</si>
  <si>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</si>
  <si>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</si>
  <si>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</si>
  <si>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</si>
  <si>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</si>
  <si>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</si>
  <si>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</si>
  <si>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</si>
  <si>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</si>
  <si>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</si>
  <si>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</si>
  <si>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</si>
  <si>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</si>
  <si>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</si>
  <si>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</si>
  <si>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</si>
  <si>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</si>
  <si>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</si>
  <si>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</si>
  <si>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</si>
  <si>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</si>
  <si>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</si>
  <si>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</si>
  <si>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</si>
  <si>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</si>
  <si>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</si>
  <si>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</si>
  <si>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</si>
  <si>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</si>
  <si>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</si>
  <si>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</si>
  <si>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</si>
  <si>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</si>
  <si>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</si>
  <si>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</si>
  <si>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</si>
  <si>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</si>
  <si>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</si>
  <si>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</si>
  <si>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</si>
  <si>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</si>
  <si>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</si>
  <si>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</si>
  <si>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</si>
  <si>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</si>
  <si>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</si>
  <si>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</si>
  <si>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</si>
  <si>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</si>
  <si>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</si>
  <si>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</si>
  <si>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</si>
  <si>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</si>
  <si>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</si>
  <si>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</si>
  <si>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</si>
  <si>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</si>
  <si>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</si>
  <si>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</si>
  <si>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</si>
  <si>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</si>
  <si>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</si>
  <si>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</si>
  <si>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</si>
  <si>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</si>
  <si>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</si>
  <si>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</si>
  <si>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</si>
  <si>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</si>
  <si>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</si>
  <si>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</si>
  <si>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</si>
  <si>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</si>
  <si>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</si>
  <si>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</si>
  <si>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</si>
  <si>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</si>
  <si>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</si>
  <si>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</si>
  <si>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</si>
  <si>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</si>
  <si>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</si>
  <si>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</si>
  <si>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</si>
  <si>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</si>
  <si>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</si>
  <si>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</si>
  <si>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</si>
  <si>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</si>
  <si>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</si>
  <si>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</si>
  <si>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</si>
  <si>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</si>
  <si>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</si>
  <si>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</si>
  <si>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</si>
  <si>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</si>
  <si>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</si>
  <si>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</si>
  <si>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</si>
  <si>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</si>
  <si>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</si>
  <si>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</si>
  <si>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</si>
  <si>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</si>
  <si>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</si>
  <si>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</si>
  <si>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</si>
  <si>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</si>
  <si>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</si>
  <si>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</si>
  <si>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</si>
  <si>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</si>
  <si>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</si>
  <si>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</si>
  <si>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</si>
  <si>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</si>
  <si>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</si>
  <si>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</si>
  <si>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</si>
  <si>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</si>
  <si>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</si>
  <si>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</si>
  <si>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</si>
  <si>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</si>
  <si>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</si>
  <si>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</si>
  <si>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</si>
  <si>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</si>
  <si>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</si>
  <si>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</si>
  <si>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</si>
  <si>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</si>
  <si>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</si>
  <si>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</si>
  <si>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</si>
  <si>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</si>
  <si>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</si>
  <si>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</si>
  <si>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</si>
  <si>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</si>
  <si>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</si>
  <si>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</si>
  <si>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</si>
  <si>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</si>
  <si>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</si>
  <si>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</si>
  <si>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</si>
  <si>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</si>
  <si>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</si>
  <si>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</si>
  <si>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</si>
  <si>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</si>
  <si>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</si>
  <si>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</si>
  <si>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</si>
  <si>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</si>
  <si>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</si>
  <si>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</si>
  <si>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</si>
  <si>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</si>
  <si>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</si>
  <si>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</si>
  <si>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</si>
  <si>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</si>
  <si>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</si>
  <si>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</si>
  <si>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</si>
  <si>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</si>
  <si>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</si>
  <si>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</si>
  <si>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</si>
  <si>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</si>
  <si>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</si>
  <si>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</si>
  <si>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</si>
  <si>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</si>
  <si>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</si>
  <si>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</si>
  <si>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</si>
  <si>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</si>
  <si>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</si>
  <si>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</si>
  <si>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</si>
  <si>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</si>
  <si>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</si>
  <si>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</si>
  <si>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</si>
  <si>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</si>
  <si>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</si>
  <si>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</si>
  <si>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</si>
  <si>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</si>
  <si>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</si>
  <si>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</si>
  <si>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</si>
  <si>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</si>
  <si>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</si>
  <si>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</si>
  <si>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</si>
  <si>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</si>
  <si>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</si>
  <si>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</si>
  <si>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</si>
  <si>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</si>
  <si>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</si>
  <si>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</si>
  <si>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</si>
  <si>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</si>
  <si>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</si>
  <si>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</si>
  <si>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</si>
  <si>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</si>
  <si>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</si>
  <si>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</si>
  <si>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</si>
  <si>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</si>
  <si>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</si>
  <si>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</si>
  <si>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</si>
  <si>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</si>
  <si>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</si>
  <si>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</si>
  <si>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</si>
  <si>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</si>
  <si>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</si>
  <si>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</si>
  <si>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</si>
  <si>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</si>
  <si>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</si>
  <si>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</si>
  <si>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</si>
  <si>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</si>
  <si>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</si>
  <si>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</si>
  <si>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</si>
  <si>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</si>
  <si>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</si>
  <si>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</si>
  <si>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</si>
  <si>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</si>
  <si>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</si>
  <si>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</si>
  <si>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</si>
  <si>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</si>
  <si>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</si>
  <si>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</si>
  <si>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</si>
  <si>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</si>
  <si>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</si>
  <si>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</si>
  <si>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</si>
  <si>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</si>
  <si>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</si>
  <si>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</si>
  <si>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</si>
  <si>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</si>
  <si>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</si>
  <si>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</si>
  <si>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</si>
  <si>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</si>
  <si>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</si>
  <si>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</si>
  <si>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</si>
  <si>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</si>
  <si>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</si>
  <si>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</si>
  <si>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</si>
  <si>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</si>
  <si>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</si>
  <si>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</si>
  <si>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</si>
  <si>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</si>
  <si>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</si>
  <si>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</si>
  <si>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</si>
  <si>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</si>
  <si>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</si>
  <si>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</si>
  <si>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</si>
  <si>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</si>
  <si>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</si>
  <si>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</si>
  <si>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</si>
  <si>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</si>
  <si>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</si>
  <si>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</si>
  <si>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</si>
  <si>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</si>
  <si>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</si>
  <si>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</si>
  <si>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</si>
  <si>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</si>
  <si>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</si>
  <si>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</si>
  <si>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</si>
  <si>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</si>
  <si>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</si>
  <si>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</si>
  <si>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</si>
  <si>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</si>
  <si>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</si>
  <si>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</si>
  <si>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</si>
  <si>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</si>
  <si>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</si>
  <si>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</si>
  <si>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</si>
  <si>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</si>
  <si>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</si>
  <si>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</si>
  <si>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</si>
  <si>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</si>
  <si>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</si>
  <si>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</si>
  <si>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</si>
  <si>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</si>
  <si>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</si>
  <si>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</si>
  <si>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</si>
  <si>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</si>
  <si>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</si>
  <si>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</si>
  <si>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</si>
  <si>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</si>
  <si>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</si>
  <si>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</si>
  <si>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</si>
  <si>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</si>
  <si>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</si>
  <si>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</si>
  <si>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</si>
  <si>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</si>
  <si>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</si>
  <si>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</si>
  <si>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</si>
  <si>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</si>
  <si>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</si>
  <si>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</si>
  <si>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</si>
  <si>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</si>
  <si>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</si>
  <si>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</si>
  <si>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</si>
  <si>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</si>
  <si>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</si>
  <si>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</si>
  <si>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</si>
  <si>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</si>
  <si>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</si>
  <si>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</si>
  <si>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</si>
  <si>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</si>
  <si>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</si>
  <si>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</si>
  <si>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</si>
  <si>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</si>
  <si>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</si>
  <si>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</si>
  <si>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</si>
  <si>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</si>
  <si>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</si>
  <si>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</si>
  <si>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</si>
  <si>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</si>
  <si>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</si>
  <si>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</si>
  <si>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</si>
  <si>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</si>
  <si>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</si>
  <si>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</si>
  <si>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</si>
  <si>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</si>
  <si>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</si>
  <si>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</si>
  <si>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</si>
  <si>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</si>
  <si>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</si>
  <si>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</si>
  <si>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</si>
  <si>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</si>
  <si>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</si>
  <si>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</si>
  <si>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</si>
  <si>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</si>
  <si>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</si>
  <si>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</si>
  <si>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</si>
  <si>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</si>
  <si>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</si>
  <si>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</si>
  <si>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</si>
  <si>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</si>
  <si>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</si>
  <si>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</si>
  <si>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</si>
  <si>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</si>
  <si>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</si>
  <si>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</si>
  <si>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</si>
  <si>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</si>
  <si>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</si>
  <si>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</si>
  <si>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</si>
  <si>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</si>
  <si>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</si>
  <si>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</si>
  <si>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</si>
  <si>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</si>
  <si>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</si>
  <si>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</si>
  <si>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</si>
  <si>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</si>
  <si>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</si>
  <si>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</si>
  <si>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</si>
  <si>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</si>
  <si>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</si>
  <si>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</si>
  <si>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</si>
  <si>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</si>
  <si>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</si>
  <si>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</si>
  <si>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</si>
  <si>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</si>
  <si>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</si>
  <si>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</si>
  <si>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</si>
  <si>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</si>
  <si>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</si>
  <si>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</si>
  <si>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</si>
  <si>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</si>
  <si>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</si>
  <si>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</si>
  <si>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</si>
  <si>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</si>
  <si>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</si>
  <si>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</si>
  <si>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</si>
  <si>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</si>
  <si>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</si>
  <si>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</si>
  <si>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</si>
  <si>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</si>
  <si>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</si>
  <si>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</si>
  <si>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</si>
  <si>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</si>
  <si>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</si>
  <si>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</si>
  <si>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</si>
  <si>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</si>
  <si>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</si>
  <si>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</si>
  <si>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</si>
  <si>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</si>
  <si>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</si>
  <si>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</si>
  <si>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</si>
  <si>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</si>
  <si>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</si>
  <si>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</si>
  <si>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</si>
  <si>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</si>
  <si>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</si>
  <si>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</si>
  <si>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</si>
  <si>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</si>
  <si>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</si>
  <si>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</si>
  <si>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</si>
  <si>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</si>
  <si>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</si>
  <si>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</si>
  <si>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</si>
  <si>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</si>
  <si>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</si>
  <si>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</si>
  <si>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</si>
  <si>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</si>
  <si>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</si>
  <si>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</si>
  <si>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</si>
  <si>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</si>
  <si>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</si>
  <si>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</si>
  <si>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</si>
  <si>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</si>
  <si>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</si>
  <si>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</si>
  <si>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</si>
  <si>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</si>
  <si>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</si>
  <si>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</si>
  <si>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</si>
  <si>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</si>
  <si>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</si>
  <si>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</si>
  <si>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</si>
  <si>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</si>
  <si>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</si>
  <si>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</si>
  <si>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</si>
  <si>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</si>
  <si>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</si>
  <si>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</si>
  <si>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</si>
  <si>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</si>
  <si>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</si>
  <si>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</si>
  <si>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</si>
  <si>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</si>
  <si>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</si>
  <si>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</si>
  <si>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</si>
  <si>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</si>
  <si>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</si>
  <si>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</si>
  <si>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</si>
  <si>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</si>
  <si>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</si>
  <si>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</si>
  <si>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</si>
  <si>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</si>
  <si>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</si>
  <si>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</si>
  <si>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</si>
  <si>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</si>
  <si>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</si>
  <si>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</si>
  <si>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</si>
  <si>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</si>
  <si>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</si>
  <si>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</si>
  <si>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</si>
  <si>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</si>
  <si>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</si>
  <si>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</si>
  <si>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</si>
  <si>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</si>
  <si>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</si>
  <si>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</si>
  <si>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</si>
  <si>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</si>
  <si>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</si>
  <si>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</si>
  <si>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</si>
  <si>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</si>
  <si>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</si>
  <si>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</si>
  <si>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</si>
  <si>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</si>
  <si>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</si>
  <si>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</si>
  <si>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</si>
  <si>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</si>
  <si>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</si>
  <si>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</si>
  <si>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</si>
  <si>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</si>
  <si>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</si>
  <si>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</si>
  <si>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</si>
  <si>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</si>
  <si>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</si>
  <si>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</si>
  <si>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</si>
  <si>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</si>
  <si>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</si>
  <si>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</si>
  <si>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</si>
  <si>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</si>
  <si>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</si>
  <si>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</si>
  <si>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</si>
  <si>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</si>
  <si>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</si>
  <si>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</si>
  <si>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</si>
  <si>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</si>
  <si>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</si>
  <si>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</si>
  <si>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</si>
  <si>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</si>
  <si>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</si>
  <si>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</si>
  <si>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</si>
  <si>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</si>
  <si>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</si>
  <si>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</si>
  <si>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</si>
  <si>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</si>
  <si>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</si>
  <si>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</si>
  <si>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</si>
  <si>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</si>
  <si>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</si>
  <si>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</si>
  <si>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</si>
  <si>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</si>
  <si>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</si>
  <si>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</si>
  <si>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</si>
  <si>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</si>
  <si>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</si>
  <si>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</si>
  <si>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</si>
  <si>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</si>
  <si>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</si>
  <si>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</si>
  <si>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</si>
  <si>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</si>
  <si>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</si>
  <si>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</si>
  <si>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</si>
  <si>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</si>
  <si>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</si>
  <si>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</si>
  <si>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</si>
  <si>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</si>
  <si>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</si>
  <si>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</si>
  <si>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</si>
  <si>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</si>
  <si>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</si>
  <si>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</si>
  <si>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</si>
  <si>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</si>
  <si>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</si>
  <si>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</si>
  <si>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</si>
  <si>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</si>
  <si>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</si>
  <si>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</si>
  <si>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</si>
  <si>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</si>
  <si>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</si>
  <si>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</si>
  <si>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</si>
  <si>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</si>
  <si>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</si>
  <si>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</si>
  <si>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</si>
  <si>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</si>
  <si>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</si>
  <si>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</si>
  <si>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</si>
  <si>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</si>
  <si>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</si>
  <si>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</si>
  <si>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</si>
  <si>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</si>
  <si>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</si>
  <si>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</si>
  <si>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</si>
  <si>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</si>
  <si>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</si>
  <si>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</si>
  <si>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</si>
  <si>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</si>
  <si>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</si>
  <si>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</si>
  <si>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</si>
  <si>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</si>
  <si>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</si>
  <si>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</si>
  <si>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</si>
  <si>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</si>
  <si>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</si>
  <si>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</si>
  <si>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</si>
  <si>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</si>
  <si>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</si>
  <si>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</si>
  <si>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</si>
  <si>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</si>
  <si>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</si>
  <si>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</si>
  <si>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</si>
  <si>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</si>
  <si>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</si>
  <si>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</si>
  <si>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</si>
  <si>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</si>
  <si>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</si>
  <si>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</si>
  <si>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</si>
  <si>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</si>
  <si>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</si>
  <si>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</si>
  <si>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</si>
  <si>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</si>
  <si>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</si>
  <si>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</si>
  <si>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</si>
  <si>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</si>
  <si>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</si>
  <si>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</si>
  <si>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</si>
  <si>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</si>
  <si>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</si>
  <si>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</si>
  <si>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</si>
  <si>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</si>
  <si>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</si>
  <si>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</si>
  <si>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</si>
  <si>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</si>
  <si>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</si>
  <si>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</si>
  <si>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</si>
  <si>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</si>
  <si>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</si>
  <si>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</si>
  <si>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</si>
  <si>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</si>
  <si>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</si>
  <si>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</si>
  <si>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</si>
  <si>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</si>
  <si>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</si>
  <si>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</si>
  <si>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</si>
  <si>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</si>
  <si>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</si>
  <si>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</si>
  <si>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</si>
  <si>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</si>
  <si>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</si>
  <si>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</si>
  <si>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</si>
  <si>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</si>
  <si>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</si>
  <si>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</si>
  <si>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</si>
  <si>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</si>
  <si>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</si>
  <si>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</si>
  <si>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</si>
  <si>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</si>
  <si>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</si>
  <si>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</si>
  <si>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</si>
  <si>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</si>
  <si>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</si>
  <si>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</si>
  <si>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</si>
  <si>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</si>
  <si>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</si>
  <si>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</si>
  <si>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</si>
  <si>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</si>
  <si>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</si>
  <si>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</si>
  <si>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</si>
  <si>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</si>
  <si>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</si>
  <si>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</si>
  <si>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</si>
  <si>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</si>
  <si>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</si>
  <si>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</si>
  <si>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</si>
  <si>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</si>
  <si>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</si>
  <si>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</si>
  <si>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</si>
  <si>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</si>
  <si>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</si>
  <si>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</si>
  <si>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</si>
  <si>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</si>
  <si>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</si>
  <si>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</si>
  <si>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</si>
  <si>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</si>
  <si>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</si>
  <si>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</si>
  <si>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</si>
  <si>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</si>
  <si>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</si>
  <si>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</si>
  <si>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</si>
  <si>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</si>
  <si>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</si>
  <si>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</si>
  <si>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</si>
  <si>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</si>
  <si>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</si>
  <si>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</si>
  <si>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</si>
  <si>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</si>
  <si>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</si>
  <si>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</si>
  <si>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</si>
  <si>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</si>
  <si>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</si>
  <si>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</si>
  <si>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</si>
  <si>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</si>
  <si>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</si>
  <si>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</si>
  <si>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</si>
  <si>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</si>
  <si>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</si>
  <si>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</si>
  <si>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</si>
  <si>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</si>
  <si>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</si>
  <si>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</si>
  <si>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</si>
  <si>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</si>
  <si>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</si>
  <si>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</si>
  <si>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</si>
  <si>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</si>
  <si>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</si>
  <si>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</si>
  <si>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</si>
  <si>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</si>
  <si>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</si>
  <si>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</si>
  <si>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</si>
  <si>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</si>
  <si>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</si>
  <si>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</si>
  <si>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</si>
  <si>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</si>
  <si>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</si>
  <si>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</si>
  <si>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</si>
  <si>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</si>
  <si>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</si>
  <si>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</si>
  <si>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</si>
  <si>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</si>
  <si>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</si>
  <si>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</si>
  <si>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</si>
  <si>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</si>
  <si>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</si>
  <si>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</si>
  <si>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</si>
  <si>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</si>
  <si>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</si>
  <si>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</si>
  <si>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</si>
  <si>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</si>
  <si>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</si>
  <si>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</si>
  <si>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</si>
  <si>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</si>
  <si>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</si>
  <si>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</si>
  <si>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</si>
  <si>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</si>
  <si>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</si>
  <si>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</si>
  <si>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</si>
  <si>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</si>
  <si>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</si>
  <si>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</si>
  <si>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</si>
  <si>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</si>
  <si>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</si>
  <si>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</si>
  <si>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</si>
  <si>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</si>
  <si>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</si>
  <si>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</si>
  <si>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</si>
  <si>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</si>
  <si>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</si>
  <si>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</si>
  <si>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</si>
  <si>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</si>
  <si>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</si>
  <si>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</si>
  <si>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</si>
  <si>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</si>
  <si>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</si>
  <si>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</si>
  <si>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</si>
  <si>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</si>
  <si>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</si>
  <si>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</si>
  <si>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</si>
  <si>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</si>
  <si>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</si>
  <si>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</si>
  <si>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</si>
  <si>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</si>
  <si>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</si>
  <si>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</si>
  <si>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</si>
  <si>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</si>
  <si>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</si>
  <si>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</si>
  <si>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</si>
  <si>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</si>
  <si>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</si>
  <si>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</si>
  <si>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</si>
  <si>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</si>
  <si>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</si>
  <si>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</si>
  <si>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</si>
  <si>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</si>
  <si>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</si>
  <si>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</si>
  <si>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</si>
  <si>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</si>
  <si>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</si>
  <si>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</si>
  <si>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</si>
  <si>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</si>
  <si>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</si>
  <si>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</si>
  <si>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</si>
  <si>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</si>
  <si>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</si>
  <si>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</si>
  <si>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</si>
  <si>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</si>
  <si>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</si>
  <si>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</si>
  <si>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</si>
  <si>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</si>
  <si>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</si>
  <si>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</si>
  <si>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</si>
  <si>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</si>
  <si>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</si>
  <si>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</si>
  <si>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</si>
  <si>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</si>
  <si>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</si>
  <si>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</si>
  <si>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</si>
  <si>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</si>
  <si>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</si>
  <si>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</si>
  <si>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</si>
  <si>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</si>
  <si>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</si>
  <si>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</si>
  <si>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</si>
  <si>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</si>
  <si>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</si>
  <si>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</si>
  <si>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</si>
  <si>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</si>
  <si>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</si>
  <si>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</si>
  <si>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</si>
  <si>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</si>
  <si>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</si>
  <si>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</si>
  <si>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</si>
  <si>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</si>
  <si>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</si>
  <si>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</si>
  <si>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</si>
  <si>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</si>
  <si>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</si>
  <si>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</si>
  <si>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</si>
  <si>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</si>
  <si>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</si>
  <si>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</si>
  <si>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</si>
  <si>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</si>
  <si>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</si>
  <si>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</si>
  <si>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</si>
  <si>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</si>
  <si>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</si>
  <si>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</si>
  <si>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</si>
  <si>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</si>
  <si>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</si>
  <si>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</si>
  <si>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</si>
  <si>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</si>
  <si>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</si>
  <si>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</si>
  <si>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</si>
  <si>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</si>
  <si>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</si>
  <si>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</si>
  <si>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</si>
  <si>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</si>
  <si>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</si>
  <si>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</si>
  <si>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</si>
  <si>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</si>
  <si>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</si>
  <si>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</si>
  <si>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</si>
  <si>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</si>
  <si>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</si>
  <si>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</si>
  <si>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</si>
  <si>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</si>
  <si>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</si>
  <si>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</si>
  <si>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</si>
  <si>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</si>
  <si>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</si>
  <si>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</si>
  <si>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</si>
  <si>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</si>
  <si>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</si>
  <si>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</si>
  <si>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</si>
  <si>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</si>
  <si>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</si>
  <si>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</si>
  <si>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</si>
  <si>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</si>
  <si>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</si>
  <si>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</si>
  <si>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</si>
  <si>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</si>
  <si>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</si>
  <si>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</si>
  <si>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</si>
  <si>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</si>
  <si>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</si>
  <si>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</si>
  <si>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</si>
  <si>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</si>
  <si>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</si>
  <si>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</si>
  <si>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</si>
  <si>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</si>
  <si>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</si>
  <si>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</si>
  <si>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</si>
  <si>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</si>
  <si>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</si>
  <si>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</si>
  <si>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</si>
  <si>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</si>
  <si>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</si>
  <si>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</si>
  <si>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</si>
  <si>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</si>
  <si>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</si>
  <si>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</si>
  <si>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</si>
  <si>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</si>
  <si>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</si>
  <si>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</si>
  <si>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</si>
  <si>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</si>
  <si>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</si>
  <si>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</si>
  <si>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</si>
  <si>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</si>
  <si>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</si>
  <si>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</si>
  <si>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</si>
  <si>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</si>
  <si>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</si>
  <si>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</si>
  <si>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</si>
  <si>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</si>
  <si>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</si>
  <si>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</si>
  <si>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</si>
  <si>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</si>
  <si>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</si>
  <si>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</si>
  <si>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</si>
  <si>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</si>
  <si>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</si>
  <si>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</si>
  <si>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</si>
  <si>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</si>
  <si>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</si>
  <si>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</si>
  <si>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</si>
  <si>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</si>
  <si>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</si>
  <si>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</si>
  <si>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</si>
  <si>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</si>
  <si>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</si>
  <si>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</si>
  <si>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</si>
  <si>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</si>
  <si>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</si>
  <si>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</si>
  <si>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</si>
  <si>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</si>
  <si>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</si>
  <si>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</si>
  <si>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</si>
  <si>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</si>
  <si>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</si>
  <si>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</si>
  <si>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</si>
  <si>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</si>
  <si>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</si>
  <si>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</si>
  <si>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</si>
  <si>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</si>
  <si>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</si>
  <si>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</si>
  <si>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</si>
  <si>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</si>
  <si>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</si>
  <si>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</si>
  <si>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</si>
  <si>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</si>
  <si>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</si>
  <si>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</si>
  <si>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</si>
  <si>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</si>
  <si>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</si>
  <si>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</si>
  <si>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</si>
  <si>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</si>
  <si>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</si>
  <si>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</si>
  <si>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</si>
  <si>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</si>
  <si>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</si>
  <si>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</si>
  <si>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</si>
  <si>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</si>
  <si>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</si>
  <si>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</si>
  <si>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</si>
  <si>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</si>
  <si>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</si>
  <si>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</si>
  <si>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</si>
  <si>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</si>
  <si>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</si>
  <si>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</si>
  <si>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</si>
  <si>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</si>
  <si>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</si>
  <si>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</si>
  <si>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</si>
  <si>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</si>
  <si>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</si>
  <si>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</si>
  <si>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</si>
  <si>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</si>
  <si>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</si>
  <si>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</si>
  <si>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</si>
  <si>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</si>
  <si>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</si>
  <si>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</si>
  <si>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</si>
  <si>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</si>
  <si>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</si>
  <si>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</si>
  <si>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</si>
  <si>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</si>
  <si>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</si>
  <si>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</si>
  <si>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</si>
  <si>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</si>
  <si>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</si>
  <si>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</si>
  <si>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</si>
  <si>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</si>
  <si>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</si>
  <si>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</si>
  <si>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</si>
  <si>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</si>
  <si>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</si>
  <si>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</si>
  <si>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</si>
  <si>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</si>
  <si>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</si>
  <si>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</si>
  <si>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</si>
  <si>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</si>
  <si>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</si>
  <si>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</si>
  <si>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</si>
  <si>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</si>
  <si>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</si>
  <si>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</si>
  <si>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</si>
  <si>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</si>
  <si>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</si>
  <si>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</si>
  <si>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</si>
  <si>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</si>
  <si>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</si>
  <si>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</si>
  <si>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</si>
  <si>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</si>
  <si>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</si>
  <si>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</si>
  <si>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</si>
  <si>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</si>
  <si>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</si>
  <si>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</si>
  <si>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</si>
  <si>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</si>
  <si>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</si>
  <si>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</si>
  <si>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</si>
  <si>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</si>
  <si>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</si>
  <si>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</si>
  <si>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</si>
  <si>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</si>
  <si>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</si>
  <si>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</si>
  <si>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</si>
  <si>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</si>
  <si>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</si>
  <si>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</si>
  <si>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</si>
  <si>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</si>
  <si>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</si>
  <si>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</si>
  <si>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</si>
  <si>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</si>
  <si>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</si>
  <si>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</si>
  <si>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</si>
  <si>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</si>
  <si>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</si>
  <si>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</si>
  <si>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</si>
  <si>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</si>
  <si>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</si>
  <si>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</si>
  <si>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</si>
  <si>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</si>
  <si>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</si>
  <si>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</si>
  <si>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</si>
  <si>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</si>
  <si>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</si>
  <si>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</si>
  <si>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</si>
  <si>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</si>
  <si>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</si>
  <si>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</si>
  <si>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</si>
  <si>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</si>
  <si>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</si>
  <si>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</si>
  <si>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</si>
  <si>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</si>
  <si>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</si>
  <si>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</si>
  <si>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</si>
  <si>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</si>
  <si>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</si>
  <si>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</si>
  <si>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</si>
  <si>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</si>
  <si>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</si>
  <si>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</si>
  <si>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</si>
  <si>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</si>
  <si>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</si>
  <si>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</si>
  <si>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</si>
  <si>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</si>
  <si>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</si>
  <si>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</si>
  <si>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</si>
  <si>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</si>
  <si>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</si>
  <si>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</si>
  <si>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</si>
  <si>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</si>
  <si>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</si>
  <si>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</si>
  <si>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</si>
  <si>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</si>
  <si>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</si>
  <si>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</si>
  <si>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</si>
  <si>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</si>
  <si>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</si>
  <si>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</si>
  <si>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</si>
  <si>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</si>
  <si>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</si>
  <si>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</si>
  <si>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</si>
  <si>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</si>
  <si>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</si>
  <si>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</si>
  <si>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</si>
  <si>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</si>
  <si>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</si>
  <si>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</si>
  <si>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</si>
  <si>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</si>
  <si>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</si>
  <si>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</si>
  <si>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</si>
  <si>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</si>
  <si>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</si>
  <si>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</si>
  <si>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</si>
  <si>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</si>
  <si>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</si>
  <si>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</si>
  <si>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</si>
  <si>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</si>
  <si>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</si>
  <si>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</si>
  <si>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</si>
  <si>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</si>
  <si>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</si>
  <si>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</si>
  <si>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</si>
  <si>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</si>
  <si>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</si>
  <si>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</si>
  <si>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</si>
  <si>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</si>
  <si>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</si>
  <si>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</si>
  <si>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</si>
  <si>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</si>
  <si>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</si>
  <si>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</si>
  <si>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</si>
  <si>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</si>
  <si>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</si>
  <si>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</si>
  <si>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</si>
  <si>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</si>
  <si>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</si>
  <si>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</si>
  <si>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</si>
  <si>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</si>
  <si>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</si>
  <si>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</si>
  <si>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</si>
  <si>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</si>
  <si>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</si>
  <si>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</si>
  <si>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</si>
  <si>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</si>
  <si>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</si>
  <si>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</si>
  <si>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</si>
  <si>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</si>
  <si>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</si>
  <si>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</si>
  <si>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</si>
  <si>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</si>
  <si>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</si>
  <si>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</si>
  <si>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</si>
  <si>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</si>
  <si>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</si>
  <si>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</si>
  <si>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</si>
  <si>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</si>
  <si>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</si>
  <si>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</si>
  <si>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</si>
  <si>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</si>
  <si>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</si>
  <si>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</si>
  <si>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</si>
  <si>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</si>
  <si>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</si>
  <si>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</si>
  <si>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</si>
  <si>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</si>
  <si>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</si>
  <si>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</si>
  <si>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</si>
  <si>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</si>
  <si>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</si>
  <si>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</si>
  <si>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</si>
  <si>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</si>
  <si>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</si>
  <si>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</si>
  <si>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</si>
  <si>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</si>
  <si>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</si>
  <si>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</si>
  <si>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</si>
  <si>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</si>
  <si>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</si>
  <si>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</si>
  <si>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</si>
  <si>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</si>
  <si>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</si>
  <si>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</si>
  <si>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</si>
  <si>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</si>
  <si>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</si>
  <si>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</si>
  <si>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</si>
  <si>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</si>
  <si>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</si>
  <si>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</si>
  <si>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</si>
  <si>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</si>
  <si>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</si>
  <si>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</si>
  <si>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</si>
  <si>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</si>
  <si>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</si>
  <si>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</si>
  <si>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</si>
  <si>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</si>
  <si>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</si>
  <si>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</si>
  <si>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</si>
  <si>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</si>
  <si>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</si>
  <si>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</si>
  <si>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</si>
  <si>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</si>
  <si>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</si>
  <si>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</si>
  <si>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</si>
  <si>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</si>
  <si>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</si>
  <si>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</si>
  <si>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</si>
  <si>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</si>
  <si>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</si>
  <si>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</si>
  <si>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</si>
  <si>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</si>
  <si>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</si>
  <si>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</si>
  <si>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</si>
  <si>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</si>
  <si>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</si>
  <si>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</si>
  <si>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</si>
  <si>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</si>
  <si>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</si>
  <si>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</si>
  <si>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</si>
  <si>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</si>
  <si>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</si>
  <si>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</si>
  <si>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</si>
  <si>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</si>
  <si>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</si>
  <si>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</si>
  <si>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</si>
  <si>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</si>
  <si>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</si>
  <si>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</si>
  <si>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</si>
  <si>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</si>
  <si>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</si>
  <si>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</si>
  <si>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</si>
  <si>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</si>
  <si>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</si>
  <si>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</si>
  <si>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</si>
  <si>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</si>
  <si>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</si>
  <si>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</si>
  <si>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</si>
  <si>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</si>
  <si>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</si>
  <si>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</si>
  <si>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</si>
  <si>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</si>
  <si>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</si>
  <si>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</si>
  <si>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</si>
  <si>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</si>
  <si>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</si>
  <si>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</si>
  <si>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</si>
  <si>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</si>
  <si>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</si>
  <si>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</si>
  <si>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</si>
  <si>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</si>
  <si>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</si>
  <si>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</si>
  <si>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</si>
  <si>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</si>
  <si>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</si>
  <si>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</si>
  <si>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</si>
  <si>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</si>
  <si>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</si>
  <si>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</si>
  <si>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</si>
  <si>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</si>
  <si>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</si>
  <si>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</si>
  <si>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</si>
  <si>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</si>
  <si>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</si>
  <si>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</si>
  <si>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</si>
  <si>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</si>
  <si>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</si>
  <si>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</si>
  <si>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</si>
  <si>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</si>
  <si>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</si>
  <si>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</si>
  <si>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</si>
  <si>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</si>
  <si>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</si>
  <si>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</si>
  <si>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</si>
  <si>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</si>
  <si>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</si>
  <si>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</si>
  <si>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</si>
  <si>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</si>
  <si>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</si>
  <si>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</si>
  <si>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</si>
  <si>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</si>
  <si>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</si>
  <si>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</si>
  <si>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</si>
  <si>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</si>
  <si>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</si>
  <si>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</si>
  <si>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</si>
  <si>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</si>
  <si>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</si>
  <si>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</si>
  <si>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</si>
  <si>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</si>
  <si>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</si>
  <si>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</si>
  <si>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</si>
  <si>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</si>
  <si>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</si>
  <si>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</si>
  <si>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</si>
  <si>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</si>
  <si>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</si>
  <si>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</si>
  <si>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</si>
  <si>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</si>
  <si>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</si>
  <si>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</si>
  <si>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</si>
  <si>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</si>
  <si>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</si>
  <si>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</si>
  <si>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</si>
  <si>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</si>
  <si>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</si>
  <si>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</si>
  <si>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</si>
  <si>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</si>
  <si>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</si>
  <si>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</si>
  <si>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</si>
  <si>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</si>
  <si>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</si>
  <si>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</si>
  <si>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</si>
  <si>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</si>
  <si>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</si>
  <si>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</si>
  <si>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</si>
  <si>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</si>
  <si>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</si>
  <si>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</si>
  <si>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</si>
  <si>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</si>
  <si>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</si>
  <si>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</si>
  <si>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</si>
  <si>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</si>
  <si>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</si>
  <si>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</si>
  <si>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</si>
  <si>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</si>
  <si>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</si>
  <si>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</si>
  <si>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</si>
  <si>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</si>
  <si>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</si>
  <si>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</si>
  <si>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</si>
  <si>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</si>
  <si>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</si>
  <si>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</si>
  <si>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</si>
  <si>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</si>
  <si>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</si>
  <si>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</si>
  <si>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</si>
  <si>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</si>
  <si>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</si>
  <si>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</si>
  <si>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</si>
  <si>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</si>
  <si>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</si>
  <si>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</si>
  <si>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</si>
  <si>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</si>
  <si>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</si>
  <si>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</si>
  <si>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</si>
  <si>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</si>
  <si>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</si>
  <si>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</si>
  <si>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</si>
  <si>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</si>
  <si>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</si>
  <si>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</si>
  <si>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</si>
  <si>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</si>
  <si>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</si>
  <si>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</si>
  <si>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</si>
  <si>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</si>
  <si>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</si>
  <si>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</si>
  <si>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</si>
  <si>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</si>
  <si>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</si>
  <si>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</si>
  <si>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</si>
  <si>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</si>
  <si>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</si>
  <si>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</si>
  <si>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</si>
  <si>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</si>
  <si>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</si>
  <si>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</si>
  <si>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</si>
  <si>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</si>
  <si>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</si>
  <si>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</si>
  <si>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</si>
  <si>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</si>
  <si>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</si>
  <si>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</si>
  <si>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</si>
  <si>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</si>
  <si>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</si>
  <si>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</si>
  <si>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</si>
  <si>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</si>
  <si>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</si>
  <si>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</si>
  <si>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</si>
  <si>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</si>
  <si>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</si>
  <si>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</si>
  <si>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</si>
  <si>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</si>
  <si>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</si>
  <si>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</si>
  <si>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</si>
  <si>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</si>
  <si>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</si>
  <si>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</si>
  <si>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</si>
  <si>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</si>
  <si>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</si>
  <si>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</si>
  <si>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</si>
  <si>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</si>
  <si>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</si>
  <si>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</si>
  <si>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</si>
  <si>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</si>
  <si>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</si>
  <si>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</si>
  <si>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</si>
  <si>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</si>
  <si>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</si>
  <si>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</si>
  <si>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</si>
  <si>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</si>
  <si>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</si>
  <si>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</si>
  <si>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</si>
  <si>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</si>
  <si>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</si>
  <si>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</si>
  <si>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</si>
  <si>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</si>
  <si>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</si>
  <si>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</si>
  <si>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</si>
  <si>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</si>
  <si>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</si>
  <si>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</si>
  <si>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</si>
  <si>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</si>
  <si>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</si>
  <si>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</si>
  <si>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</si>
  <si>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</si>
  <si>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</si>
  <si>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</si>
  <si>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</si>
  <si>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</si>
  <si>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</si>
  <si>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</si>
  <si>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</si>
  <si>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</si>
  <si>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</si>
  <si>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</si>
  <si>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</si>
  <si>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</si>
  <si>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</si>
  <si>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</si>
  <si>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</si>
  <si>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</si>
  <si>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</si>
  <si>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</si>
  <si>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</si>
  <si>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</si>
  <si>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</si>
  <si>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</si>
  <si>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</si>
  <si>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</si>
  <si>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</si>
  <si>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</si>
  <si>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</si>
  <si>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</si>
  <si>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</si>
  <si>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</si>
  <si>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</si>
  <si>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</si>
  <si>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</si>
  <si>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</si>
  <si>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</si>
  <si>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</si>
  <si>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</si>
  <si>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</si>
  <si>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</si>
  <si>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</si>
  <si>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</si>
  <si>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</si>
  <si>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</si>
  <si>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</si>
  <si>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</si>
  <si>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</si>
  <si>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</si>
  <si>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</si>
  <si>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</si>
  <si>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</si>
  <si>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</si>
  <si>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</si>
  <si>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</si>
  <si>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</si>
  <si>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</si>
  <si>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</si>
  <si>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</si>
  <si>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</si>
  <si>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</si>
  <si>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</si>
  <si>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</si>
  <si>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</si>
  <si>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</si>
  <si>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</si>
  <si>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</si>
  <si>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</si>
  <si>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</si>
  <si>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</si>
  <si>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</si>
  <si>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</si>
  <si>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</si>
  <si>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</si>
  <si>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</si>
  <si>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</si>
  <si>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</si>
  <si>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</si>
  <si>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</si>
  <si>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</si>
  <si>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</si>
  <si>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</si>
  <si>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</si>
  <si>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</si>
  <si>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</si>
  <si>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</si>
  <si>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</si>
  <si>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</si>
  <si>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</si>
  <si>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</si>
  <si>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</si>
  <si>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</si>
  <si>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</si>
  <si>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</si>
  <si>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</si>
  <si>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</si>
  <si>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</si>
  <si>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</si>
  <si>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</si>
  <si>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</si>
  <si>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</si>
  <si>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</si>
  <si>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</si>
  <si>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</si>
  <si>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</si>
  <si>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</si>
  <si>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</si>
  <si>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</si>
  <si>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</si>
  <si>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</si>
  <si>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</si>
  <si>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</si>
  <si>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</si>
  <si>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</si>
  <si>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</si>
  <si>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</si>
  <si>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</si>
  <si>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</si>
  <si>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</si>
  <si>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</si>
  <si>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</si>
  <si>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</si>
  <si>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</si>
  <si>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</si>
  <si>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</si>
  <si>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</si>
  <si>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</si>
  <si>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</si>
  <si>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</si>
  <si>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</si>
  <si>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</si>
  <si>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</si>
  <si>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</si>
  <si>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</si>
  <si>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</si>
  <si>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</si>
  <si>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</si>
  <si>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</si>
  <si>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</si>
  <si>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</si>
  <si>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</si>
  <si>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</si>
  <si>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</si>
  <si>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</si>
  <si>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</si>
  <si>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</si>
  <si>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</si>
  <si>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</si>
  <si>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</si>
  <si>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</si>
  <si>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</si>
  <si>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</si>
  <si>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</si>
  <si>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</si>
  <si>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</si>
  <si>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</si>
  <si>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</si>
  <si>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</si>
  <si>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</si>
  <si>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</si>
  <si>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</si>
  <si>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</si>
  <si>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</si>
  <si>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</si>
  <si>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</si>
  <si>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</si>
  <si>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</si>
  <si>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</si>
  <si>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</si>
  <si>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</si>
  <si>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</si>
  <si>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</si>
  <si>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</si>
  <si>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</si>
  <si>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</si>
  <si>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</si>
  <si>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</si>
  <si>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</si>
  <si>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</si>
  <si>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</si>
  <si>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</si>
  <si>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</si>
  <si>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</si>
  <si>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</si>
  <si>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</si>
  <si>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</si>
  <si>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</si>
  <si>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</si>
  <si>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</si>
  <si>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</si>
  <si>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</si>
  <si>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</si>
  <si>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</si>
  <si>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</si>
  <si>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</si>
  <si>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</si>
  <si>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</si>
  <si>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</si>
  <si>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</si>
  <si>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</si>
  <si>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</si>
  <si>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</si>
  <si>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</si>
  <si>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</si>
  <si>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</si>
  <si>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</si>
  <si>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</si>
  <si>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</si>
  <si>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</si>
  <si>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</si>
  <si>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</si>
  <si>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</si>
  <si>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</si>
  <si>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</si>
  <si>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</si>
  <si>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</si>
  <si>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</si>
  <si>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</si>
  <si>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</si>
  <si>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</si>
  <si>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</si>
  <si>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</si>
  <si>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</si>
  <si>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</si>
  <si>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</si>
  <si>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</si>
  <si>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</si>
  <si>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</si>
  <si>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</si>
  <si>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</si>
  <si>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</si>
  <si>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</si>
  <si>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</si>
  <si>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</si>
  <si>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</si>
  <si>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</si>
  <si>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</si>
  <si>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</si>
  <si>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</si>
  <si>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</si>
  <si>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</si>
  <si>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</si>
  <si>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</si>
  <si>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</si>
  <si>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</si>
  <si>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</si>
  <si>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</si>
  <si>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</si>
  <si>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</si>
  <si>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</si>
  <si>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</si>
  <si>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</si>
  <si>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</si>
  <si>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</si>
  <si>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</si>
  <si>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</si>
  <si>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</si>
  <si>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</si>
  <si>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</si>
  <si>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</si>
  <si>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</si>
  <si>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</si>
  <si>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</si>
  <si>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</si>
  <si>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</si>
  <si>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</si>
  <si>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</si>
  <si>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</si>
  <si>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</si>
  <si>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</si>
  <si>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</si>
  <si>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</si>
  <si>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</si>
  <si>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</si>
  <si>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</si>
  <si>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</si>
  <si>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</si>
  <si>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</si>
  <si>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</si>
  <si>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</si>
  <si>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</si>
  <si>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</si>
  <si>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</si>
  <si>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</si>
  <si>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</si>
  <si>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</si>
  <si>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</si>
  <si>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</si>
  <si>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</si>
  <si>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</si>
  <si>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</si>
  <si>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</si>
  <si>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</si>
  <si>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</si>
  <si>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</si>
  <si>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</si>
  <si>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</si>
  <si>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</si>
  <si>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</si>
  <si>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</si>
  <si>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</si>
  <si>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</si>
  <si>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</si>
  <si>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</si>
  <si>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</si>
  <si>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</si>
  <si>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</si>
  <si>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</si>
  <si>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</si>
  <si>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</si>
  <si>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</si>
  <si>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</si>
  <si>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</si>
  <si>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</si>
  <si>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</si>
  <si>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</si>
  <si>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</si>
  <si>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</si>
  <si>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</si>
  <si>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</si>
  <si>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</si>
  <si>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</si>
  <si>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</si>
  <si>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</si>
  <si>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</si>
  <si>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</si>
  <si>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</si>
  <si>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</si>
  <si>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</si>
  <si>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</si>
  <si>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</si>
  <si>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</si>
  <si>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</si>
  <si>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</si>
  <si>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</si>
  <si>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</si>
  <si>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</si>
  <si>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</si>
  <si>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</si>
  <si>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</si>
  <si>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</si>
  <si>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</si>
  <si>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</si>
  <si>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</si>
  <si>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</si>
  <si>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</si>
  <si>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</si>
  <si>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</si>
  <si>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</si>
  <si>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</si>
  <si>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</si>
  <si>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</si>
  <si>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</si>
  <si>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</si>
  <si>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</si>
  <si>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</si>
  <si>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</si>
  <si>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</si>
  <si>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</si>
  <si>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</si>
  <si>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</si>
  <si>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</si>
  <si>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</si>
  <si>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</si>
  <si>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</si>
  <si>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</si>
  <si>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</si>
  <si>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</si>
  <si>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</si>
  <si>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</si>
  <si>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</si>
  <si>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</si>
  <si>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</si>
  <si>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</si>
  <si>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</si>
  <si>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</si>
  <si>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</si>
  <si>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</si>
  <si>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</si>
  <si>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</si>
  <si>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</si>
  <si>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</si>
  <si>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</si>
  <si>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</si>
  <si>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</si>
  <si>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</si>
  <si>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</si>
  <si>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</si>
  <si>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</si>
  <si>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</si>
  <si>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</si>
  <si>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</si>
  <si>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</si>
  <si>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</si>
  <si>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</si>
  <si>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</si>
  <si>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</si>
  <si>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</si>
  <si>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</si>
  <si>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</si>
  <si>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</si>
  <si>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</si>
  <si>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</si>
  <si>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</si>
  <si>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</si>
  <si>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</si>
  <si>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</si>
  <si>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</si>
  <si>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</si>
  <si>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</si>
  <si>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</si>
  <si>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</si>
  <si>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</si>
  <si>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</si>
  <si>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</si>
  <si>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</si>
  <si>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</si>
  <si>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</si>
  <si>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</si>
  <si>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</si>
  <si>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</si>
  <si>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</si>
  <si>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</si>
  <si>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</si>
  <si>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</si>
  <si>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</si>
  <si>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</si>
  <si>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</si>
  <si>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</si>
  <si>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</si>
  <si>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</si>
  <si>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</si>
  <si>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</si>
  <si>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</si>
  <si>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</si>
  <si>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</si>
  <si>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</si>
  <si>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</si>
  <si>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</si>
  <si>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</si>
  <si>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</si>
  <si>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</si>
  <si>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</si>
  <si>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</si>
  <si>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</si>
  <si>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</si>
  <si>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</si>
  <si>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</si>
  <si>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</si>
  <si>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</si>
  <si>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</si>
  <si>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</si>
  <si>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</si>
  <si>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</si>
  <si>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</si>
  <si>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</si>
  <si>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</si>
  <si>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</si>
  <si>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</si>
  <si>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</si>
  <si>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</si>
  <si>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</si>
  <si>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</si>
  <si>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</si>
  <si>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</si>
  <si>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</si>
  <si>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</si>
  <si>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</si>
  <si>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</si>
  <si>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</si>
  <si>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</si>
  <si>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</si>
  <si>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</si>
  <si>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</si>
  <si>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</si>
  <si>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</si>
  <si>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</si>
  <si>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</si>
  <si>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</si>
  <si>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</si>
  <si>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</si>
  <si>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</si>
  <si>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</si>
  <si>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</si>
  <si>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</si>
  <si>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</si>
  <si>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</si>
  <si>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</si>
  <si>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</si>
  <si>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</si>
  <si>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</si>
  <si>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</si>
  <si>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</si>
  <si>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</si>
  <si>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</si>
  <si>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</si>
  <si>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</si>
  <si>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</si>
  <si>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</si>
  <si>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</si>
  <si>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</si>
  <si>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</si>
  <si>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</si>
  <si>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</si>
  <si>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</si>
  <si>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</si>
  <si>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</si>
  <si>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</si>
  <si>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</si>
  <si>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</si>
  <si>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</si>
  <si>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</si>
  <si>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</si>
  <si>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</si>
  <si>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</si>
  <si>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</si>
  <si>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</si>
  <si>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</si>
  <si>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</si>
  <si>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</si>
  <si>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</si>
  <si>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</si>
  <si>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</si>
  <si>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</si>
  <si>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</si>
  <si>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</si>
  <si>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</si>
  <si>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</si>
  <si>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</si>
  <si>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</si>
  <si>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</si>
  <si>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</si>
  <si>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</si>
  <si>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</si>
  <si>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</si>
  <si>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</si>
  <si>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</si>
  <si>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</si>
  <si>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</si>
  <si>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</si>
  <si>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</si>
  <si>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</si>
  <si>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</si>
  <si>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</si>
  <si>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</si>
  <si>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</si>
  <si>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</si>
  <si>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</si>
  <si>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</si>
  <si>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</si>
  <si>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</si>
  <si>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</si>
  <si>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</si>
  <si>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</si>
  <si>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</si>
  <si>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</si>
  <si>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</si>
  <si>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</si>
  <si>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</si>
  <si>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</si>
  <si>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</si>
  <si>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</si>
  <si>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</si>
  <si>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</si>
  <si>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</si>
  <si>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</si>
  <si>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</si>
  <si>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</si>
  <si>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</si>
  <si>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</si>
  <si>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</si>
  <si>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</si>
  <si>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</si>
  <si>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</si>
  <si>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</si>
  <si>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</si>
  <si>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</si>
  <si>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</si>
  <si>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</si>
  <si>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</si>
  <si>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</si>
  <si>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</si>
  <si>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</si>
  <si>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</si>
  <si>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</si>
  <si>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</si>
  <si>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</si>
  <si>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</si>
  <si>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</si>
  <si>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</si>
  <si>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</si>
  <si>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</si>
  <si>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</si>
  <si>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</si>
  <si>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</si>
  <si>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</si>
  <si>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</si>
  <si>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</si>
  <si>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</si>
  <si>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</si>
  <si>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</si>
  <si>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</si>
  <si>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</si>
  <si>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</si>
  <si>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</si>
  <si>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</si>
  <si>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</si>
  <si>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</si>
  <si>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</si>
  <si>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</si>
  <si>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</si>
  <si>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</si>
  <si>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</si>
  <si>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</si>
  <si>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</si>
  <si>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</si>
  <si>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</si>
  <si>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</si>
  <si>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</si>
  <si>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</si>
  <si>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</si>
  <si>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</si>
  <si>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</si>
  <si>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</si>
  <si>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</si>
  <si>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</si>
  <si>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</si>
  <si>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</si>
  <si>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</si>
  <si>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</si>
  <si>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</si>
  <si>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</si>
  <si>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</si>
  <si>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</si>
  <si>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</si>
  <si>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</si>
  <si>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</si>
  <si>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</si>
  <si>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</si>
  <si>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</si>
  <si>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</si>
  <si>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</si>
  <si>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</si>
  <si>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</si>
  <si>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</si>
  <si>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</si>
  <si>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</si>
  <si>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</si>
  <si>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</si>
  <si>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</si>
  <si>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</si>
  <si>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</si>
  <si>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</si>
  <si>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</si>
  <si>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</si>
  <si>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</si>
  <si>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</si>
  <si>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</si>
  <si>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</si>
  <si>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</si>
  <si>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</si>
  <si>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</si>
  <si>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</si>
  <si>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</si>
  <si>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</si>
  <si>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</si>
  <si>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</si>
  <si>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</si>
  <si>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</si>
  <si>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</si>
  <si>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</si>
  <si>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</si>
  <si>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</si>
  <si>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</si>
  <si>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</si>
  <si>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</si>
  <si>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</si>
  <si>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</si>
  <si>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</si>
  <si>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</si>
  <si>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</si>
  <si>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</si>
  <si>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</si>
  <si>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</si>
  <si>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</si>
  <si>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</si>
  <si>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</si>
  <si>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</si>
  <si>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</si>
  <si>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</si>
  <si>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</si>
  <si>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</si>
  <si>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</si>
  <si>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</si>
  <si>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</si>
  <si>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</si>
  <si>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</si>
  <si>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</si>
  <si>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</si>
  <si>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</si>
  <si>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</si>
  <si>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</si>
  <si>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</si>
  <si>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</si>
  <si>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</si>
  <si>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</si>
  <si>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</si>
  <si>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</si>
  <si>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</si>
  <si>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</si>
  <si>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</si>
  <si>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</si>
  <si>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</si>
  <si>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</si>
  <si>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</si>
  <si>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</si>
  <si>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</si>
  <si>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</si>
  <si>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</si>
  <si>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</si>
  <si>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</si>
  <si>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</si>
  <si>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</si>
  <si>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</si>
  <si>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</si>
  <si>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</si>
  <si>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</si>
  <si>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</si>
  <si>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</si>
  <si>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</si>
  <si>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</si>
  <si>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</si>
  <si>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</si>
  <si>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</si>
  <si>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</si>
  <si>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</si>
  <si>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</si>
  <si>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</si>
  <si>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</si>
  <si>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</si>
  <si>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</si>
  <si>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</si>
  <si>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</si>
  <si>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</si>
  <si>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</si>
  <si>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</si>
  <si>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</si>
  <si>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</si>
  <si>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</si>
  <si>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</si>
  <si>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</si>
  <si>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</si>
  <si>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</si>
  <si>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</si>
  <si>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</si>
  <si>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</si>
  <si>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</si>
  <si>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</si>
  <si>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</si>
  <si>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</si>
  <si>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</si>
  <si>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</si>
  <si>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</si>
  <si>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</si>
  <si>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</si>
  <si>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</si>
  <si>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</si>
  <si>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</si>
  <si>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</si>
  <si>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</si>
  <si>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</si>
  <si>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</si>
  <si>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</si>
  <si>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</si>
  <si>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</si>
  <si>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</si>
  <si>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</si>
  <si>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</si>
  <si>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</si>
  <si>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</si>
  <si>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</si>
  <si>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</si>
  <si>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</si>
  <si>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</si>
  <si>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</si>
  <si>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</si>
  <si>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</si>
  <si>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</si>
  <si>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</si>
  <si>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</si>
  <si>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</si>
  <si>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</si>
  <si>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</si>
  <si>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</si>
  <si>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</si>
  <si>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</si>
  <si>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</si>
  <si>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</si>
  <si>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</si>
  <si>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</si>
  <si>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</si>
  <si>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</si>
  <si>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</si>
  <si>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</si>
  <si>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</si>
  <si>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</si>
  <si>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</si>
  <si>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</si>
  <si>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</si>
  <si>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</si>
  <si>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</si>
  <si>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</si>
  <si>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</si>
  <si>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</si>
  <si>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</si>
  <si>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</si>
  <si>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</si>
  <si>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</si>
  <si>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</si>
  <si>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</si>
  <si>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</si>
  <si>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</si>
  <si>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</si>
  <si>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</si>
  <si>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</si>
  <si>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</si>
  <si>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</si>
  <si>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</si>
  <si>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</si>
  <si>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</si>
  <si>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</si>
  <si>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</si>
  <si>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</si>
  <si>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</si>
  <si>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</si>
  <si>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</si>
  <si>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</si>
  <si>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</si>
  <si>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</si>
  <si>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</si>
  <si>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</si>
  <si>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</si>
  <si>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</si>
  <si>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</si>
  <si>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</si>
  <si>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</si>
  <si>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</si>
  <si>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</si>
  <si>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</si>
  <si>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</si>
  <si>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</si>
  <si>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</si>
  <si>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</si>
  <si>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</si>
  <si>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</si>
  <si>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</si>
  <si>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</si>
  <si>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</si>
  <si>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</si>
  <si>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</si>
  <si>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</si>
  <si>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</si>
  <si>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</si>
  <si>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</si>
  <si>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</si>
  <si>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</si>
  <si>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</si>
  <si>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</si>
  <si>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</si>
  <si>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</si>
  <si>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</si>
  <si>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</si>
  <si>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</si>
  <si>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</si>
  <si>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</si>
  <si>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</si>
  <si>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</si>
  <si>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</si>
  <si>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</si>
  <si>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</si>
  <si>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</si>
  <si>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</si>
  <si>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</si>
  <si>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</si>
  <si>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</si>
  <si>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</si>
  <si>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</si>
  <si>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</si>
  <si>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</si>
  <si>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</si>
  <si>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</si>
  <si>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</si>
  <si>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</si>
  <si>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</si>
  <si>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</si>
  <si>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</si>
  <si>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</si>
  <si>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</si>
  <si>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</si>
  <si>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</si>
  <si>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</si>
  <si>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</si>
  <si>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</si>
  <si>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</si>
  <si>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</si>
  <si>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</si>
  <si>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</si>
  <si>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</si>
  <si>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</si>
  <si>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</si>
  <si>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</si>
  <si>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</si>
  <si>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</si>
  <si>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</si>
  <si>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</si>
  <si>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</si>
  <si>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</si>
  <si>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</si>
  <si>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</si>
  <si>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</si>
  <si>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</si>
  <si>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</si>
  <si>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</si>
  <si>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</si>
  <si>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</si>
  <si>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</si>
  <si>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</si>
  <si>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</si>
  <si>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</si>
  <si>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</si>
  <si>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</si>
  <si>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</si>
  <si>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</si>
  <si>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</si>
  <si>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</si>
  <si>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</si>
  <si>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</si>
  <si>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</si>
  <si>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</si>
  <si>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</si>
  <si>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</si>
  <si>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</si>
  <si>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</si>
  <si>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</si>
  <si>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</si>
  <si>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</si>
  <si>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</si>
  <si>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</si>
  <si>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</si>
  <si>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</si>
  <si>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</si>
  <si>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</si>
  <si>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</si>
  <si>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</si>
  <si>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</si>
  <si>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</si>
  <si>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</si>
  <si>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</si>
  <si>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</si>
  <si>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</si>
  <si>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</si>
  <si>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</si>
  <si>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</si>
  <si>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</si>
  <si>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</si>
  <si>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</si>
  <si>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</si>
  <si>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</si>
  <si>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</si>
  <si>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</si>
  <si>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</si>
  <si>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</si>
  <si>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</si>
  <si>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</si>
  <si>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</si>
  <si>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</si>
  <si>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</si>
  <si>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</si>
  <si>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</si>
  <si>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</si>
  <si>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</si>
  <si>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</si>
  <si>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</si>
  <si>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</si>
  <si>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</si>
  <si>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</si>
  <si>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</si>
  <si>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</si>
  <si>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</si>
  <si>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</si>
  <si>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</si>
  <si>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</si>
  <si>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</si>
  <si>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</si>
  <si>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</si>
  <si>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</si>
  <si>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</si>
  <si>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</si>
  <si>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</si>
  <si>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</si>
  <si>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</si>
  <si>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</si>
  <si>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</si>
  <si>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</si>
  <si>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</si>
  <si>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</si>
  <si>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</si>
  <si>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</si>
  <si>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</si>
  <si>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</si>
  <si>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</si>
  <si>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</si>
  <si>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</si>
  <si>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</si>
  <si>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</si>
  <si>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</si>
  <si>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</si>
  <si>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</si>
  <si>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</si>
  <si>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</si>
  <si>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</si>
  <si>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</si>
  <si>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</si>
  <si>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</si>
  <si>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</si>
  <si>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</si>
  <si>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</si>
  <si>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</si>
  <si>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</si>
  <si>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</si>
  <si>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</si>
  <si>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</si>
  <si>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</si>
  <si>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</si>
  <si>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</si>
  <si>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</si>
  <si>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</si>
  <si>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</si>
  <si>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</si>
  <si>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</si>
  <si>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</si>
  <si>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</si>
  <si>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</si>
  <si>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</si>
  <si>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</si>
  <si>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</si>
  <si>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</si>
  <si>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</si>
  <si>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</si>
  <si>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</si>
  <si>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</si>
  <si>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</si>
  <si>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</si>
  <si>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</si>
  <si>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</si>
  <si>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</si>
  <si>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</si>
  <si>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</si>
  <si>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</si>
  <si>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</si>
  <si>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</si>
  <si>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</si>
  <si>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</si>
  <si>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</si>
  <si>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</si>
  <si>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</si>
  <si>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</si>
  <si>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</si>
  <si>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</si>
  <si>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</si>
  <si>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</si>
  <si>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</si>
  <si>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</si>
  <si>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</si>
  <si>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</si>
  <si>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</si>
  <si>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</si>
  <si>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</si>
  <si>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</si>
  <si>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</si>
  <si>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</si>
  <si>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</si>
  <si>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</si>
  <si>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</si>
  <si>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</si>
  <si>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</si>
  <si>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</si>
  <si>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</si>
  <si>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</si>
  <si>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</si>
  <si>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</si>
  <si>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</si>
  <si>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</si>
  <si>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</si>
  <si>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</si>
  <si>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</si>
  <si>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</si>
  <si>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</si>
  <si>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</si>
  <si>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</si>
  <si>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</si>
  <si>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</si>
  <si>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</si>
  <si>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</si>
  <si>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</si>
  <si>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</si>
  <si>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</si>
  <si>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</si>
  <si>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</si>
  <si>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</si>
  <si>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</si>
  <si>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</si>
  <si>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</si>
  <si>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</si>
  <si>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</si>
  <si>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</si>
  <si>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</si>
  <si>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</si>
  <si>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</si>
  <si>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</si>
  <si>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</si>
  <si>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</si>
  <si>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</si>
  <si>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</si>
  <si>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</si>
  <si>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</si>
  <si>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</si>
  <si>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</si>
  <si>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</si>
  <si>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</si>
  <si>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</si>
  <si>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</si>
  <si>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</si>
  <si>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</si>
  <si>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</si>
  <si>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</si>
  <si>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</si>
  <si>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</si>
  <si>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</si>
  <si>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</si>
  <si>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</si>
  <si>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</si>
  <si>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</si>
  <si>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</si>
  <si>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</si>
  <si>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</si>
  <si>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</si>
  <si>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</si>
  <si>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</si>
  <si>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</si>
  <si>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</si>
  <si>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</si>
  <si>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</si>
  <si>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</si>
  <si>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</si>
  <si>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</si>
  <si>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</si>
  <si>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</si>
  <si>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</si>
  <si>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</si>
  <si>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</si>
  <si>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</si>
  <si>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</si>
  <si>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</si>
  <si>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</si>
  <si>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</si>
  <si>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</si>
  <si>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</si>
  <si>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</si>
  <si>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</si>
  <si>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</si>
  <si>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</si>
  <si>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</si>
  <si>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</si>
  <si>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</si>
  <si>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</si>
  <si>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</si>
  <si>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</si>
  <si>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</si>
  <si>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</si>
  <si>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</si>
  <si>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</si>
  <si>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</si>
  <si>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</si>
  <si>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</si>
  <si>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</si>
  <si>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</si>
  <si>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</si>
  <si>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</si>
  <si>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</si>
  <si>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</si>
  <si>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</si>
  <si>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</si>
  <si>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</si>
  <si>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</si>
  <si>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</si>
  <si>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</si>
  <si>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</si>
  <si>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</si>
  <si>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</si>
  <si>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</si>
  <si>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</si>
  <si>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</si>
  <si>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</si>
  <si>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</si>
  <si>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</si>
  <si>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</si>
  <si>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</si>
  <si>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</si>
  <si>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</si>
  <si>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</si>
  <si>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</si>
  <si>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</si>
  <si>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</si>
  <si>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</si>
  <si>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</si>
  <si>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</si>
  <si>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</si>
  <si>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</si>
  <si>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</si>
  <si>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</si>
  <si>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</si>
  <si>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</si>
  <si>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</si>
  <si>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</si>
  <si>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</si>
  <si>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</si>
  <si>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</si>
  <si>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</si>
  <si>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</si>
  <si>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</si>
  <si>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</si>
  <si>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</si>
  <si>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</si>
  <si>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</si>
  <si>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</si>
  <si>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</si>
  <si>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</si>
  <si>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</si>
  <si>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</si>
  <si>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</si>
  <si>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</si>
  <si>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</si>
  <si>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</si>
  <si>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</si>
  <si>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</si>
  <si>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</si>
  <si>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</si>
  <si>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</si>
  <si>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</si>
  <si>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</si>
  <si>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</si>
  <si>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</si>
  <si>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</si>
  <si>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</si>
  <si>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</si>
  <si>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</si>
  <si>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</si>
  <si>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</si>
  <si>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</si>
  <si>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</si>
  <si>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</si>
  <si>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</si>
  <si>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</si>
  <si>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</si>
  <si>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</si>
  <si>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</si>
  <si>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</si>
  <si>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</si>
  <si>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</si>
  <si>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</si>
  <si>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</si>
  <si>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</si>
  <si>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</si>
  <si>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</si>
  <si>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</si>
  <si>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</si>
  <si>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</si>
  <si>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</si>
  <si>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</si>
  <si>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</si>
  <si>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</si>
  <si>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</si>
  <si>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</si>
  <si>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</si>
  <si>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</si>
  <si>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</si>
  <si>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</si>
  <si>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</si>
  <si>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</si>
  <si>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</si>
  <si>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</si>
  <si>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</si>
  <si>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</si>
  <si>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</si>
  <si>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</si>
  <si>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</si>
  <si>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</si>
  <si>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</si>
  <si>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</si>
  <si>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</si>
  <si>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</si>
  <si>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</si>
  <si>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</si>
  <si>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</si>
  <si>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</si>
  <si>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</si>
  <si>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</si>
  <si>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</si>
  <si>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</si>
  <si>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</si>
  <si>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</si>
  <si>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</si>
  <si>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</si>
  <si>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</si>
  <si>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</si>
  <si>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</si>
  <si>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</si>
  <si>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</si>
  <si>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</si>
  <si>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</si>
  <si>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</si>
  <si>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</si>
  <si>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</si>
  <si>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</si>
  <si>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</si>
  <si>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</si>
  <si>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</si>
  <si>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</si>
  <si>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</si>
  <si>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</si>
  <si>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</si>
  <si>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</si>
  <si>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</si>
  <si>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</si>
  <si>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</si>
  <si>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</si>
  <si>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</si>
  <si>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</si>
  <si>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</si>
  <si>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</si>
  <si>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</si>
  <si>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</si>
  <si>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</si>
  <si>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</si>
  <si>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</si>
  <si>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</si>
  <si>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</si>
  <si>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</si>
  <si>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</si>
  <si>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</si>
  <si>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</si>
  <si>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</si>
  <si>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</si>
  <si>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</si>
  <si>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</si>
  <si>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</si>
  <si>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</si>
  <si>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</si>
  <si>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</si>
  <si>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</si>
  <si>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</si>
  <si>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</si>
  <si>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</si>
  <si>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</si>
  <si>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</si>
  <si>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</si>
  <si>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</si>
  <si>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</si>
  <si>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</si>
  <si>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</si>
  <si>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</si>
  <si>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</si>
  <si>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</si>
  <si>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</si>
  <si>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</si>
  <si>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</si>
  <si>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</si>
  <si>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</si>
  <si>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</si>
  <si>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</si>
  <si>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</si>
  <si>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</si>
  <si>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</si>
  <si>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</si>
  <si>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</si>
  <si>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</si>
  <si>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</si>
  <si>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</si>
  <si>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</si>
  <si>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</si>
  <si>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</si>
  <si>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</si>
  <si>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</si>
  <si>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</si>
  <si>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</si>
  <si>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</si>
  <si>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</si>
  <si>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</si>
  <si>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</si>
  <si>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</si>
  <si>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</si>
  <si>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</si>
  <si>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</si>
  <si>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</si>
  <si>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</si>
  <si>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</si>
  <si>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</si>
  <si>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</si>
  <si>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</si>
  <si>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</si>
  <si>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</si>
  <si>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</si>
  <si>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</si>
  <si>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</si>
  <si>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</si>
  <si>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</si>
  <si>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</si>
  <si>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</si>
  <si>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</si>
  <si>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</si>
  <si>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</si>
  <si>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</si>
  <si>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</si>
  <si>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</si>
  <si>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</si>
  <si>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</si>
  <si>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</si>
  <si>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</si>
  <si>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</si>
  <si>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</si>
  <si>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</si>
  <si>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</si>
  <si>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</si>
  <si>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</si>
  <si>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</si>
  <si>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</si>
  <si>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</si>
  <si>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</si>
  <si>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</si>
  <si>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</si>
  <si>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</si>
  <si>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</si>
  <si>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</si>
  <si>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</si>
  <si>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</si>
  <si>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</si>
  <si>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</si>
  <si>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</si>
  <si>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</si>
  <si>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</si>
  <si>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</si>
  <si>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</si>
  <si>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</si>
  <si>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</si>
  <si>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</si>
  <si>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</si>
  <si>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</si>
  <si>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</si>
  <si>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</si>
  <si>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</si>
  <si>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</si>
  <si>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</si>
  <si>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</si>
  <si>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</si>
  <si>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</si>
  <si>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</si>
  <si>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</si>
  <si>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</si>
  <si>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</si>
  <si>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</si>
  <si>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</si>
  <si>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</si>
  <si>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</si>
  <si>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</si>
  <si>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</si>
  <si>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</si>
  <si>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</si>
  <si>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</si>
  <si>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</si>
  <si>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</si>
  <si>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</si>
  <si>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</si>
  <si>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</si>
  <si>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</si>
  <si>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</si>
  <si>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</si>
  <si>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</si>
  <si>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</si>
  <si>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</si>
  <si>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</si>
  <si>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</si>
  <si>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</si>
  <si>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</si>
  <si>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</si>
  <si>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</si>
  <si>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</si>
  <si>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</si>
  <si>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</si>
  <si>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</si>
  <si>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</si>
  <si>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</si>
  <si>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</si>
  <si>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</si>
  <si>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</si>
  <si>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</si>
  <si>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</si>
  <si>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</si>
  <si>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</si>
  <si>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</si>
  <si>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</si>
  <si>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</si>
  <si>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</si>
  <si>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</si>
  <si>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</si>
  <si>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</si>
  <si>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</si>
  <si>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</si>
  <si>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</si>
  <si>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</si>
  <si>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</si>
  <si>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</si>
  <si>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</si>
  <si>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</si>
  <si>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</si>
  <si>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</si>
  <si>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</si>
  <si>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</si>
  <si>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</si>
  <si>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</si>
  <si>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</si>
  <si>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</si>
  <si>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</si>
  <si>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</si>
  <si>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</si>
  <si>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</si>
  <si>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</si>
  <si>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</si>
  <si>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</si>
  <si>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</si>
  <si>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</si>
  <si>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</si>
  <si>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</si>
  <si>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</si>
  <si>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</si>
  <si>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</si>
  <si>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</si>
  <si>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</si>
  <si>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</si>
  <si>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</si>
  <si>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</si>
  <si>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</si>
  <si>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</si>
  <si>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</si>
  <si>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</si>
  <si>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</si>
  <si>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</si>
  <si>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</si>
  <si>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</si>
  <si>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</si>
  <si>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</si>
  <si>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</si>
  <si>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</si>
  <si>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</si>
  <si>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</si>
  <si>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</si>
  <si>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</si>
  <si>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</si>
  <si>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</si>
  <si>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</si>
  <si>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</si>
  <si>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</si>
  <si>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</si>
  <si>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</si>
  <si>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</si>
  <si>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</si>
  <si>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</si>
  <si>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</si>
  <si>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</si>
  <si>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</si>
  <si>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</si>
  <si>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</si>
  <si>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</si>
  <si>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</si>
  <si>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</si>
  <si>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</si>
  <si>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</si>
  <si>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</si>
  <si>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</si>
  <si>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</si>
  <si>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</si>
  <si>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</si>
  <si>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</si>
  <si>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</si>
  <si>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</si>
  <si>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</si>
  <si>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</si>
  <si>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</si>
  <si>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</si>
  <si>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</si>
  <si>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</si>
  <si>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</si>
  <si>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</si>
  <si>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</si>
  <si>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</si>
  <si>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</si>
  <si>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</si>
  <si>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</si>
  <si>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</si>
  <si>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</si>
  <si>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</si>
  <si>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</si>
  <si>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</si>
  <si>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</si>
  <si>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</si>
  <si>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</si>
  <si>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</si>
  <si>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</si>
  <si>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</si>
  <si>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</si>
  <si>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</si>
  <si>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</si>
  <si>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</si>
  <si>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</si>
  <si>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</si>
  <si>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</si>
  <si>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</si>
  <si>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</si>
  <si>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</si>
  <si>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</si>
  <si>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</si>
  <si>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</si>
  <si>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</si>
  <si>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</si>
  <si>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</si>
  <si>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</si>
  <si>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</si>
  <si>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</si>
  <si>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</si>
  <si>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</si>
  <si>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</si>
  <si>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</si>
  <si>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</si>
  <si>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</si>
  <si>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</si>
  <si>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</si>
  <si>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</si>
  <si>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</si>
  <si>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</si>
  <si>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</si>
  <si>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</si>
  <si>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</si>
  <si>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</si>
  <si>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</si>
  <si>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</si>
  <si>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</si>
  <si>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</si>
  <si>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</si>
  <si>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</si>
  <si>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</si>
  <si>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</si>
  <si>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</si>
  <si>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</si>
  <si>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</si>
  <si>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</si>
  <si>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</si>
  <si>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</si>
  <si>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</si>
  <si>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</si>
  <si>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</si>
  <si>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</si>
  <si>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</si>
  <si>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</si>
  <si>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</si>
  <si>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</si>
  <si>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</si>
  <si>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</si>
  <si>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</si>
  <si>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</si>
  <si>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</si>
  <si>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</si>
  <si>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</si>
  <si>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</si>
  <si>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</si>
  <si>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</si>
  <si>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</si>
  <si>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</si>
  <si>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</si>
  <si>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</si>
  <si>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</si>
  <si>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</si>
  <si>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</si>
  <si>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</si>
  <si>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</si>
  <si>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</si>
  <si>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</si>
  <si>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</si>
  <si>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</si>
  <si>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</si>
  <si>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</si>
  <si>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</si>
  <si>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</si>
  <si>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</si>
  <si>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</si>
  <si>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</si>
  <si>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</si>
  <si>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</si>
  <si>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</si>
  <si>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</si>
  <si>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</si>
  <si>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</si>
  <si>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</si>
  <si>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</si>
  <si>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</si>
  <si>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</si>
  <si>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</si>
  <si>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</si>
  <si>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</si>
  <si>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</si>
  <si>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</si>
  <si>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</si>
  <si>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</si>
  <si>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</si>
  <si>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</si>
  <si>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</si>
  <si>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</si>
  <si>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</si>
  <si>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</si>
  <si>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</si>
  <si>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</si>
  <si>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</si>
  <si>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</si>
  <si>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</si>
  <si>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</si>
  <si>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</si>
  <si>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</si>
  <si>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</si>
  <si>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</si>
  <si>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</si>
  <si>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</si>
  <si>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</si>
  <si>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</si>
  <si>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</si>
  <si>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</si>
  <si>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</si>
  <si>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</si>
  <si>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</si>
  <si>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</si>
  <si>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</si>
  <si>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</si>
  <si>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</si>
  <si>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</si>
  <si>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</si>
  <si>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</si>
  <si>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</si>
  <si>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</si>
  <si>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</si>
  <si>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</si>
  <si>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</si>
  <si>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</si>
  <si>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</si>
  <si>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</si>
  <si>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</si>
  <si>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</si>
  <si>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</si>
  <si>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</si>
  <si>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</si>
  <si>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</si>
  <si>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</si>
  <si>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</si>
  <si>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</si>
  <si>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</si>
  <si>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</si>
  <si>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</si>
  <si>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</si>
  <si>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</si>
  <si>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</si>
  <si>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</si>
  <si>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</si>
  <si>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</si>
  <si>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</si>
  <si>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</si>
  <si>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</si>
  <si>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</si>
  <si>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</si>
  <si>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</si>
  <si>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</si>
  <si>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</si>
  <si>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</si>
  <si>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</si>
  <si>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</si>
  <si>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</si>
  <si>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</si>
  <si>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</si>
  <si>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</si>
  <si>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</si>
  <si>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</si>
  <si>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</si>
  <si>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</si>
  <si>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</si>
  <si>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</si>
  <si>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</si>
  <si>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</si>
  <si>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</si>
  <si>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</si>
  <si>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</si>
  <si>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</si>
  <si>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</si>
  <si>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</si>
  <si>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</si>
  <si>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</si>
  <si>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</si>
  <si>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</si>
  <si>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</si>
  <si>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</si>
  <si>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</si>
  <si>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</si>
  <si>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</si>
  <si>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</si>
  <si>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</si>
  <si>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</si>
  <si>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</si>
  <si>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</si>
  <si>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</si>
  <si>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</si>
  <si>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</si>
  <si>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</si>
  <si>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</si>
  <si>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</si>
  <si>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</si>
  <si>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</si>
  <si>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</si>
  <si>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</si>
  <si>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</si>
  <si>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</si>
  <si>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</si>
  <si>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</si>
  <si>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</si>
  <si>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</si>
  <si>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</si>
  <si>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</si>
  <si>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</si>
  <si>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</si>
  <si>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</si>
  <si>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</si>
  <si>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</si>
  <si>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</si>
  <si>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</si>
  <si>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</si>
  <si>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</si>
  <si>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</si>
  <si>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</si>
  <si>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</si>
  <si>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</si>
  <si>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</si>
  <si>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</si>
  <si>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</si>
  <si>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</si>
  <si>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</si>
  <si>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</si>
  <si>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</si>
  <si>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</si>
  <si>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</si>
  <si>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</si>
  <si>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</si>
  <si>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</si>
  <si>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</si>
  <si>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</si>
  <si>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</si>
  <si>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</si>
  <si>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</si>
  <si>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</si>
  <si>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</si>
  <si>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</si>
  <si>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</si>
  <si>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</si>
  <si>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</si>
  <si>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</si>
  <si>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</si>
  <si>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</si>
  <si>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</si>
  <si>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</si>
  <si>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</si>
  <si>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</si>
  <si>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</si>
  <si>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</si>
  <si>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</si>
  <si>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</si>
  <si>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</si>
  <si>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</si>
  <si>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</si>
  <si>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</si>
  <si>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</si>
  <si>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</si>
  <si>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</si>
  <si>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</si>
  <si>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</si>
  <si>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</si>
  <si>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</si>
  <si>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</si>
  <si>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</si>
  <si>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</si>
  <si>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</si>
  <si>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</si>
  <si>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</si>
  <si>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</si>
  <si>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</si>
  <si>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</si>
  <si>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</si>
  <si>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</si>
  <si>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</si>
  <si>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</si>
  <si>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</si>
  <si>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</si>
  <si>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</si>
  <si>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</si>
  <si>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</si>
  <si>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</si>
  <si>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</si>
  <si>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</si>
  <si>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</si>
  <si>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</si>
  <si>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</si>
  <si>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</si>
  <si>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</si>
  <si>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</si>
  <si>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</si>
  <si>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</si>
  <si>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</si>
  <si>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</si>
  <si>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</si>
  <si>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</si>
  <si>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</si>
  <si>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</si>
  <si>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</si>
  <si>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</si>
  <si>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</si>
  <si>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</si>
  <si>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</si>
  <si>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</si>
  <si>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</si>
  <si>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</si>
  <si>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</si>
  <si>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</si>
  <si>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</si>
  <si>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</si>
  <si>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</si>
  <si>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</si>
  <si>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</si>
  <si>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</si>
  <si>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</si>
  <si>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</si>
  <si>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</si>
  <si>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</si>
  <si>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</si>
  <si>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</si>
  <si>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</si>
  <si>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</si>
  <si>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</si>
  <si>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</si>
  <si>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</si>
  <si>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</si>
  <si>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</si>
  <si>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</si>
  <si>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</si>
  <si>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</si>
  <si>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</si>
  <si>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</si>
  <si>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</si>
  <si>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</si>
  <si>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</si>
  <si>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</si>
  <si>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</si>
  <si>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</si>
  <si>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</si>
  <si>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</si>
  <si>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</si>
  <si>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</si>
  <si>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</si>
  <si>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</si>
  <si>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</si>
  <si>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</si>
  <si>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</si>
  <si>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</si>
  <si>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</si>
  <si>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</si>
  <si>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</si>
  <si>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</si>
  <si>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</si>
  <si>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</si>
  <si>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</si>
  <si>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</si>
  <si>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</si>
  <si>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</si>
  <si>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</si>
  <si>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</si>
  <si>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</si>
  <si>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</si>
  <si>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</si>
  <si>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</si>
  <si>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</si>
  <si>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</si>
  <si>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</si>
  <si>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</si>
  <si>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</si>
  <si>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</si>
  <si>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</si>
  <si>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</si>
  <si>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</si>
  <si>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</si>
  <si>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</si>
  <si>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</si>
  <si>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</si>
  <si>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</si>
  <si>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</si>
  <si>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</si>
  <si>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</si>
  <si>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</si>
  <si>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</si>
  <si>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</si>
  <si>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</si>
  <si>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</si>
  <si>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</si>
  <si>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</si>
  <si>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</si>
  <si>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</si>
  <si>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</si>
  <si>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</si>
  <si>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</si>
  <si>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</si>
  <si>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</si>
  <si>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</si>
  <si>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</si>
  <si>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</si>
  <si>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</si>
  <si>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</si>
  <si>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</si>
  <si>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</si>
  <si>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</si>
  <si>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</si>
  <si>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</si>
  <si>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</si>
  <si>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</si>
  <si>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</si>
  <si>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</si>
  <si>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</si>
  <si>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</si>
  <si>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</si>
  <si>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</si>
  <si>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</si>
  <si>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</si>
  <si>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</si>
  <si>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</si>
  <si>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</si>
  <si>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</si>
  <si>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</si>
  <si>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</si>
  <si>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</si>
  <si>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</si>
  <si>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</si>
  <si>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</si>
  <si>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</si>
  <si>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</si>
  <si>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</si>
  <si>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</si>
  <si>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</si>
  <si>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</si>
  <si>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</si>
  <si>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</si>
  <si>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</si>
  <si>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</si>
  <si>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</si>
  <si>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</si>
  <si>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</si>
  <si>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</si>
  <si>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</si>
  <si>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</si>
  <si>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</si>
  <si>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</si>
  <si>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</si>
  <si>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</si>
  <si>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</si>
  <si>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</si>
  <si>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</si>
  <si>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</si>
  <si>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</si>
  <si>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</si>
  <si>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</si>
  <si>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</si>
  <si>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</si>
  <si>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</si>
  <si>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</si>
  <si>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</si>
  <si>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</si>
  <si>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</si>
  <si>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</si>
  <si>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</si>
  <si>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</si>
  <si>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</si>
  <si>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</si>
  <si>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</si>
  <si>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</si>
  <si>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</si>
  <si>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</si>
  <si>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</si>
  <si>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</si>
  <si>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</si>
  <si>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</si>
  <si>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</si>
  <si>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</si>
  <si>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</si>
  <si>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</si>
  <si>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</si>
  <si>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</si>
  <si>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</si>
  <si>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</si>
  <si>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</si>
  <si>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</si>
  <si>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</si>
  <si>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</si>
  <si>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</si>
  <si>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</si>
  <si>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</si>
  <si>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</si>
  <si>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</si>
  <si>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</si>
  <si>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</si>
  <si>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</si>
  <si>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</si>
  <si>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</si>
  <si>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</si>
  <si>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</si>
  <si>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</si>
  <si>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</si>
  <si>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</si>
  <si>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</si>
  <si>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</si>
  <si>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</si>
  <si>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</si>
  <si>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</si>
  <si>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</si>
  <si>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</si>
  <si>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</si>
  <si>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</si>
  <si>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</si>
  <si>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</si>
  <si>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</si>
  <si>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</si>
  <si>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</si>
  <si>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</si>
  <si>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</si>
  <si>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</si>
  <si>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</si>
  <si>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</si>
  <si>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</si>
  <si>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</si>
  <si>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</si>
  <si>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</si>
  <si>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</si>
  <si>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</si>
  <si>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</si>
  <si>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</si>
  <si>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</si>
  <si>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</si>
  <si>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</si>
  <si>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</si>
  <si>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</si>
  <si>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</si>
  <si>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</si>
  <si>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</si>
  <si>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</si>
  <si>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</si>
  <si>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</si>
  <si>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</si>
  <si>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</si>
  <si>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</si>
  <si>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</si>
  <si>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</si>
  <si>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</si>
  <si>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</si>
  <si>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</si>
  <si>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</si>
  <si>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</si>
  <si>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</si>
  <si>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</si>
  <si>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</si>
  <si>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</si>
  <si>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</si>
  <si>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</si>
  <si>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</si>
  <si>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</si>
  <si>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</si>
  <si>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</si>
  <si>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</si>
  <si>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</si>
  <si>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</si>
  <si>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</si>
  <si>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</si>
  <si>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</si>
  <si>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</si>
  <si>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</si>
  <si>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</si>
  <si>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</si>
  <si>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</si>
  <si>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</si>
  <si>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</si>
  <si>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</si>
  <si>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</si>
  <si>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</si>
  <si>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</si>
  <si>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</si>
  <si>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</si>
  <si>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</si>
  <si>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</si>
  <si>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</si>
  <si>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</si>
  <si>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</si>
  <si>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</si>
  <si>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</si>
  <si>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</si>
  <si>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</si>
  <si>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</si>
  <si>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</si>
  <si>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</si>
  <si>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</si>
  <si>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</si>
  <si>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</si>
  <si>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</si>
  <si>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</si>
  <si>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</si>
  <si>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</si>
  <si>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</si>
  <si>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</si>
  <si>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</si>
  <si>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</si>
  <si>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</si>
  <si>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</si>
  <si>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</si>
  <si>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</si>
  <si>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</si>
  <si>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</si>
  <si>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</si>
  <si>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</si>
  <si>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</si>
  <si>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</si>
  <si>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</si>
  <si>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</si>
  <si>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</si>
  <si>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</si>
  <si>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</si>
  <si>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</si>
  <si>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</si>
  <si>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</si>
  <si>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</si>
  <si>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</si>
  <si>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</si>
  <si>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</si>
  <si>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</si>
  <si>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</si>
  <si>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</si>
  <si>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</si>
  <si>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</si>
  <si>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</si>
  <si>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</si>
  <si>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</si>
  <si>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</si>
  <si>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</si>
  <si>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</si>
  <si>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</si>
  <si>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</si>
  <si>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</si>
  <si>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</si>
  <si>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</si>
  <si>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</si>
  <si>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</si>
  <si>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</si>
  <si>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</si>
  <si>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</si>
  <si>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</si>
  <si>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</si>
  <si>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</si>
  <si>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</si>
  <si>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</si>
  <si>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</si>
  <si>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</si>
  <si>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</si>
  <si>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</si>
  <si>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</si>
  <si>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</si>
  <si>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</si>
  <si>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</si>
  <si>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</si>
  <si>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</si>
  <si>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</si>
  <si>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</si>
  <si>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</si>
  <si>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</si>
  <si>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</si>
  <si>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</si>
  <si>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</si>
  <si>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</si>
  <si>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</si>
  <si>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</si>
  <si>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</si>
  <si>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</si>
  <si>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</si>
  <si>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</si>
  <si>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</si>
  <si>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</si>
  <si>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</si>
  <si>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</si>
  <si>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</si>
  <si>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</si>
  <si>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</si>
  <si>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</si>
  <si>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</si>
  <si>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</si>
  <si>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</si>
  <si>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</si>
  <si>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</si>
  <si>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</si>
  <si>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</si>
  <si>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</si>
  <si>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</si>
  <si>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</si>
  <si>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</si>
  <si>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</si>
  <si>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</si>
  <si>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</si>
  <si>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</si>
  <si>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</si>
  <si>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</si>
  <si>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</si>
  <si>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</si>
  <si>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</si>
  <si>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</si>
  <si>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</si>
  <si>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</si>
  <si>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</si>
  <si>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</si>
  <si>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</si>
  <si>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</si>
  <si>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</si>
  <si>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</si>
  <si>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</si>
  <si>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</si>
  <si>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</si>
  <si>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</si>
  <si>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</si>
  <si>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</si>
  <si>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</si>
  <si>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</si>
  <si>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</si>
  <si>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</si>
  <si>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</si>
  <si>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</si>
  <si>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</si>
  <si>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</si>
  <si>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</si>
  <si>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</si>
  <si>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</si>
  <si>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</si>
  <si>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</si>
  <si>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</si>
  <si>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</si>
  <si>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</si>
  <si>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</si>
  <si>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</si>
  <si>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</si>
  <si>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</si>
  <si>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</si>
  <si>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</si>
  <si>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</si>
  <si>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</si>
  <si>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</si>
  <si>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</si>
  <si>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</si>
  <si>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</si>
  <si>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</si>
  <si>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</si>
  <si>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</si>
  <si>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</si>
  <si>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</si>
  <si>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</si>
  <si>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</si>
  <si>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</si>
  <si>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</si>
  <si>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</si>
  <si>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</si>
  <si>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</si>
  <si>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</si>
  <si>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</si>
  <si>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</si>
  <si>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</si>
  <si>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</si>
  <si>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</si>
  <si>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</si>
  <si>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</si>
  <si>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</si>
  <si>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</si>
  <si>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</si>
  <si>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</si>
  <si>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</si>
  <si>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</si>
  <si>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</si>
  <si>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</si>
  <si>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</si>
  <si>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</si>
  <si>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</si>
  <si>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</si>
  <si>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</si>
  <si>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</si>
  <si>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</si>
  <si>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</si>
  <si>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</si>
  <si>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</si>
  <si>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</si>
  <si>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</si>
  <si>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</si>
  <si>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</si>
  <si>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</si>
  <si>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</si>
  <si>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</si>
  <si>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</si>
  <si>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</si>
  <si>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</si>
  <si>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</si>
  <si>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</si>
  <si>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</si>
  <si>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</si>
  <si>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</si>
  <si>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</si>
  <si>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</si>
  <si>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</si>
  <si>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</si>
  <si>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</si>
  <si>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</si>
  <si>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</si>
  <si>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</si>
  <si>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</si>
  <si>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</si>
  <si>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</si>
  <si>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</si>
  <si>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</si>
  <si>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</si>
  <si>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</si>
  <si>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</si>
  <si>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</si>
  <si>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</si>
  <si>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</si>
  <si>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</si>
  <si>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</si>
  <si>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</si>
  <si>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</si>
  <si>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</si>
  <si>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</si>
  <si>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</si>
  <si>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</si>
  <si>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</si>
  <si>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</si>
  <si>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</si>
  <si>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</si>
  <si>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</si>
  <si>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</si>
  <si>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</si>
  <si>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</si>
  <si>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</si>
  <si>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</si>
  <si>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</si>
  <si>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</si>
  <si>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</si>
  <si>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</si>
  <si>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</si>
  <si>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</si>
  <si>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</si>
  <si>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</si>
  <si>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</si>
  <si>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</si>
  <si>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</si>
  <si>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</si>
  <si>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</si>
  <si>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</si>
  <si>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</si>
  <si>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</si>
  <si>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</si>
  <si>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</si>
  <si>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</si>
  <si>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</si>
  <si>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</si>
  <si>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</si>
  <si>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</si>
  <si>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</si>
  <si>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</si>
  <si>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</si>
  <si>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</si>
  <si>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</si>
  <si>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</si>
  <si>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</si>
  <si>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</si>
  <si>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</si>
  <si>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</si>
  <si>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</si>
  <si>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</si>
  <si>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</si>
  <si>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</si>
  <si>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</si>
  <si>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</si>
  <si>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</si>
  <si>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</si>
  <si>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</si>
  <si>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</si>
  <si>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</si>
  <si>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</si>
  <si>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</si>
  <si>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</si>
  <si>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</si>
  <si>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</si>
  <si>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</si>
  <si>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</si>
  <si>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</si>
  <si>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</si>
  <si>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</si>
  <si>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</si>
  <si>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</si>
  <si>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</si>
  <si>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</si>
  <si>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</si>
  <si>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</si>
  <si>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</si>
  <si>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</si>
  <si>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</si>
  <si>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</si>
  <si>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</si>
  <si>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</si>
  <si>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</si>
  <si>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</si>
  <si>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</si>
  <si>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</si>
  <si>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</si>
  <si>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</si>
  <si>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</si>
  <si>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</si>
  <si>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</si>
  <si>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</si>
  <si>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</si>
  <si>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</si>
  <si>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</si>
  <si>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</si>
  <si>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</si>
  <si>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</si>
  <si>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</si>
  <si>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</si>
  <si>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</si>
  <si>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</si>
  <si>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</si>
  <si>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</si>
  <si>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</si>
  <si>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</si>
  <si>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</si>
  <si>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</si>
  <si>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</si>
  <si>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</si>
  <si>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</si>
  <si>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</si>
  <si>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</si>
  <si>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</si>
  <si>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</si>
  <si>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</si>
  <si>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</si>
  <si>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</si>
  <si>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</si>
  <si>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</si>
  <si>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</si>
  <si>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</si>
  <si>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</si>
  <si>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</si>
  <si>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</si>
  <si>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</si>
  <si>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</si>
  <si>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</si>
  <si>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</si>
  <si>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</si>
  <si>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</si>
  <si>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</si>
  <si>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</si>
  <si>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</si>
  <si>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</si>
  <si>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</si>
  <si>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</si>
  <si>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</si>
  <si>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</si>
  <si>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</si>
  <si>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</si>
  <si>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</si>
  <si>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</si>
  <si>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</si>
  <si>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</si>
  <si>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</si>
  <si>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</si>
  <si>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</si>
  <si>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</si>
  <si>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</si>
  <si>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</si>
  <si>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</si>
  <si>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</si>
  <si>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</si>
  <si>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</si>
  <si>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</si>
  <si>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</si>
  <si>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</si>
  <si>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</si>
  <si>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</si>
  <si>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</si>
  <si>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</si>
  <si>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</si>
  <si>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</si>
  <si>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</si>
  <si>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</si>
  <si>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</si>
  <si>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</si>
  <si>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</si>
  <si>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</si>
  <si>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</si>
  <si>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</si>
  <si>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</si>
  <si>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</si>
  <si>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</si>
  <si>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</si>
  <si>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</si>
  <si>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</si>
  <si>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</si>
  <si>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</si>
  <si>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</si>
  <si>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</si>
  <si>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</si>
  <si>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</si>
  <si>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</si>
  <si>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</si>
  <si>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</si>
  <si>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</si>
  <si>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</si>
  <si>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</si>
  <si>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</si>
  <si>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</si>
  <si>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</si>
  <si>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</si>
  <si>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</si>
  <si>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</si>
  <si>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</si>
  <si>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</si>
  <si>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</si>
  <si>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</si>
  <si>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</si>
  <si>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</si>
  <si>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</si>
  <si>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</si>
  <si>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</si>
  <si>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</si>
  <si>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</si>
  <si>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</si>
  <si>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</si>
  <si>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</si>
  <si>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</si>
  <si>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</si>
  <si>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</si>
  <si>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</si>
  <si>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</si>
  <si>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</si>
  <si>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</si>
  <si>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</si>
  <si>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</si>
  <si>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</si>
  <si>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</si>
  <si>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</si>
  <si>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</si>
  <si>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</si>
  <si>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</si>
  <si>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</si>
  <si>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</si>
  <si>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</si>
  <si>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</si>
  <si>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</si>
  <si>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</si>
  <si>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</si>
  <si>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</si>
  <si>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</si>
  <si>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</si>
  <si>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</si>
  <si>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</si>
  <si>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</si>
  <si>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</si>
  <si>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</si>
  <si>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</si>
  <si>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</si>
  <si>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</si>
  <si>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</si>
  <si>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</si>
  <si>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</si>
  <si>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</si>
  <si>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</si>
  <si>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</si>
  <si>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</si>
  <si>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</si>
  <si>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</si>
  <si>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</si>
  <si>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</si>
  <si>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</si>
  <si>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</si>
  <si>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</si>
  <si>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</si>
  <si>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</si>
  <si>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</si>
  <si>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</si>
  <si>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</si>
  <si>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</si>
  <si>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</si>
  <si>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</si>
  <si>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</si>
  <si>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</si>
  <si>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</si>
  <si>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</si>
  <si>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</si>
  <si>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</si>
  <si>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</si>
  <si>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</si>
  <si>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</si>
  <si>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</si>
  <si>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</si>
  <si>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</si>
  <si>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</si>
  <si>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</si>
  <si>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</si>
  <si>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</si>
  <si>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</si>
  <si>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</si>
  <si>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</si>
  <si>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</si>
  <si>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</si>
  <si>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</si>
  <si>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</si>
  <si>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</si>
  <si>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</si>
  <si>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</si>
  <si>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</si>
  <si>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</si>
  <si>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</si>
  <si>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</si>
  <si>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</si>
  <si>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</si>
  <si>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</si>
  <si>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</si>
  <si>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</si>
  <si>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</si>
  <si>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</si>
  <si>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</si>
  <si>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</si>
  <si>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</si>
  <si>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</si>
  <si>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</si>
  <si>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</si>
  <si>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</si>
  <si>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</si>
  <si>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</si>
  <si>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</si>
  <si>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</si>
  <si>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</si>
  <si>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</si>
  <si>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</si>
  <si>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</si>
  <si>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</si>
  <si>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</si>
  <si>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</si>
  <si>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</si>
  <si>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</si>
  <si>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</si>
  <si>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</si>
  <si>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</si>
  <si>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</si>
  <si>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</si>
  <si>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</si>
  <si>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</si>
  <si>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</si>
  <si>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</si>
  <si>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</si>
  <si>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</si>
  <si>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</si>
  <si>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</si>
  <si>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</si>
  <si>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</si>
  <si>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</si>
  <si>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</si>
  <si>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</si>
  <si>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</si>
  <si>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</si>
  <si>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</si>
  <si>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</si>
  <si>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</si>
  <si>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</si>
  <si>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</si>
  <si>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</si>
  <si>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</si>
  <si>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</si>
  <si>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</si>
  <si>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</si>
  <si>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</si>
  <si>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</si>
  <si>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</si>
  <si>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</si>
  <si>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</si>
  <si>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</si>
  <si>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</si>
  <si>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</si>
  <si>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</si>
  <si>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</si>
  <si>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</si>
  <si>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</si>
  <si>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</si>
  <si>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</si>
  <si>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</si>
  <si>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</si>
  <si>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</si>
  <si>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</si>
  <si>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</si>
  <si>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</si>
  <si>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</si>
  <si>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</si>
  <si>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</si>
  <si>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</si>
  <si>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</si>
  <si>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</si>
  <si>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</si>
  <si>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</si>
  <si>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</si>
  <si>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</si>
  <si>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</si>
  <si>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</si>
  <si>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</si>
  <si>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</si>
  <si>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</si>
  <si>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</si>
  <si>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</si>
  <si>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</si>
  <si>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</si>
  <si>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</si>
  <si>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</si>
  <si>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</si>
  <si>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</si>
  <si>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</si>
  <si>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</si>
  <si>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</si>
  <si>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</si>
  <si>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</si>
  <si>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</si>
  <si>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</si>
  <si>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</si>
  <si>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</si>
  <si>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</si>
  <si>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</si>
  <si>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</si>
  <si>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</si>
  <si>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</si>
  <si>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</si>
  <si>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</si>
  <si>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</si>
  <si>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</si>
  <si>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</si>
  <si>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</si>
  <si>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</si>
  <si>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</si>
  <si>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</si>
  <si>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</si>
  <si>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</si>
  <si>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</si>
  <si>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</si>
  <si>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</si>
  <si>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</si>
  <si>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</si>
  <si>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</si>
  <si>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</si>
  <si>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</si>
  <si>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</si>
  <si>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</si>
  <si>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</si>
  <si>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</si>
  <si>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</si>
  <si>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</si>
  <si>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</si>
  <si>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</si>
  <si>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</si>
  <si>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</si>
  <si>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</si>
  <si>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</si>
  <si>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</si>
  <si>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</si>
  <si>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</si>
  <si>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</si>
  <si>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</si>
  <si>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</si>
  <si>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</si>
  <si>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</si>
  <si>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</si>
  <si>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</si>
  <si>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</si>
  <si>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</si>
  <si>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</si>
  <si>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</si>
  <si>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</si>
  <si>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</si>
  <si>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</si>
  <si>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</si>
  <si>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</si>
  <si>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</si>
  <si>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</si>
  <si>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</si>
  <si>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</si>
  <si>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</si>
  <si>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</si>
  <si>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</si>
  <si>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</si>
  <si>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</si>
  <si>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</si>
  <si>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</si>
  <si>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</si>
  <si>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</si>
  <si>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</si>
  <si>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</si>
  <si>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</si>
  <si>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</si>
  <si>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</si>
  <si>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</si>
  <si>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</si>
  <si>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</si>
  <si>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</si>
  <si>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</si>
  <si>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</si>
  <si>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</si>
  <si>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</si>
  <si>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</si>
  <si>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</si>
  <si>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</si>
  <si>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</si>
  <si>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</si>
  <si>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</si>
  <si>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</si>
  <si>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</si>
  <si>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</si>
  <si>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</si>
  <si>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</si>
  <si>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</si>
  <si>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</si>
  <si>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</si>
  <si>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</si>
  <si>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</si>
  <si>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</si>
  <si>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</si>
  <si>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</si>
  <si>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</si>
  <si>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</si>
  <si>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</si>
  <si>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</si>
  <si>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</si>
  <si>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</si>
  <si>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</si>
  <si>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</si>
  <si>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</si>
  <si>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</si>
  <si>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</si>
  <si>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</si>
  <si>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</si>
  <si>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</si>
  <si>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</si>
  <si>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</si>
  <si>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</si>
  <si>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</si>
  <si>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</si>
  <si>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</si>
  <si>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</si>
  <si>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</si>
  <si>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</si>
  <si>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</si>
  <si>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</si>
  <si>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</si>
  <si>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</si>
  <si>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</si>
  <si>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</si>
  <si>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</si>
  <si>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</si>
  <si>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</si>
  <si>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</si>
  <si>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</si>
  <si>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</si>
  <si>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</si>
  <si>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</si>
  <si>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</si>
  <si>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</si>
  <si>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</si>
  <si>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</si>
  <si>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</si>
  <si>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</si>
  <si>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</si>
  <si>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</si>
  <si>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</si>
  <si>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</si>
  <si>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</si>
  <si>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</si>
  <si>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</si>
  <si>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</si>
  <si>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</si>
  <si>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</si>
  <si>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</si>
  <si>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</si>
  <si>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</si>
  <si>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</si>
  <si>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</si>
  <si>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</si>
  <si>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</si>
  <si>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</si>
  <si>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</si>
  <si>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</si>
  <si>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</si>
  <si>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</si>
  <si>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</si>
  <si>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</si>
  <si>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</si>
  <si>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</si>
  <si>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</si>
  <si>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</si>
  <si>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</si>
  <si>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</si>
  <si>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</si>
  <si>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</si>
  <si>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</si>
  <si>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</si>
  <si>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</si>
  <si>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</si>
  <si>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</si>
  <si>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</si>
  <si>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</si>
  <si>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</si>
  <si>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</si>
  <si>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</si>
  <si>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</si>
  <si>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</si>
  <si>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</si>
  <si>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</si>
  <si>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</si>
  <si>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</si>
  <si>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</si>
  <si>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</si>
  <si>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</si>
  <si>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</si>
  <si>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</si>
  <si>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</si>
  <si>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</si>
  <si>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</si>
  <si>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</si>
  <si>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</si>
  <si>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</si>
  <si>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</si>
  <si>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</si>
  <si>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</si>
  <si>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</si>
  <si>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</si>
  <si>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</si>
  <si>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</si>
  <si>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</si>
  <si>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</si>
  <si>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</si>
  <si>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</si>
  <si>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</si>
  <si>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</si>
  <si>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</si>
  <si>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</si>
  <si>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</si>
  <si>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</si>
  <si>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</si>
  <si>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</si>
  <si>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</si>
  <si>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</si>
  <si>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</si>
  <si>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</si>
  <si>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</si>
  <si>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</si>
  <si>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</si>
  <si>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</si>
  <si>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</si>
  <si>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</si>
  <si>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</si>
  <si>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</si>
  <si>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</si>
  <si>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</si>
  <si>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</si>
  <si>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</si>
  <si>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</si>
  <si>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</si>
  <si>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</si>
  <si>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</si>
  <si>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</si>
  <si>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</si>
  <si>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</si>
  <si>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</si>
  <si>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</si>
  <si>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</si>
  <si>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</si>
  <si>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</si>
  <si>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</si>
  <si>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</si>
  <si>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</si>
  <si>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</si>
  <si>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</si>
  <si>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</si>
  <si>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</si>
  <si>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</si>
  <si>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</si>
  <si>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</si>
  <si>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</si>
  <si>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</si>
  <si>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</si>
  <si>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</si>
  <si>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</si>
  <si>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</si>
  <si>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</si>
  <si>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</si>
  <si>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</si>
  <si>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</si>
  <si>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</si>
  <si>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</si>
  <si>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</si>
  <si>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</si>
  <si>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</si>
  <si>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</si>
  <si>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</si>
  <si>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</si>
  <si>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</si>
  <si>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</si>
  <si>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</si>
  <si>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</si>
  <si>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</si>
  <si>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</si>
  <si>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</si>
  <si>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</si>
  <si>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</si>
  <si>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</si>
  <si>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</si>
  <si>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</si>
  <si>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</si>
  <si>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</si>
  <si>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</si>
  <si>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</si>
  <si>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</si>
  <si>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</si>
  <si>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</si>
  <si>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</si>
  <si>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</si>
  <si>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</si>
  <si>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</si>
  <si>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</si>
  <si>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</si>
  <si>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</si>
  <si>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</si>
  <si>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</si>
  <si>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</si>
  <si>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</si>
  <si>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</si>
  <si>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</si>
  <si>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</si>
  <si>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</si>
  <si>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</si>
  <si>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</si>
  <si>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</si>
  <si>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</si>
  <si>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</si>
  <si>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</si>
  <si>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</si>
  <si>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</si>
  <si>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</si>
  <si>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</si>
  <si>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</si>
  <si>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</si>
  <si>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</si>
  <si>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</si>
  <si>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</si>
  <si>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</si>
  <si>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</si>
  <si>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</si>
  <si>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</si>
  <si>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</si>
  <si>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</si>
  <si>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</si>
  <si>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</si>
  <si>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</si>
  <si>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</si>
  <si>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</si>
  <si>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</si>
  <si>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</si>
  <si>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</si>
  <si>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</si>
  <si>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</si>
  <si>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</si>
  <si>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</si>
  <si>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</si>
  <si>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</si>
  <si>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</si>
  <si>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</si>
  <si>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</si>
  <si>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</si>
  <si>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</si>
  <si>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</si>
  <si>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</si>
  <si>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</si>
  <si>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</si>
  <si>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</si>
  <si>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</si>
  <si>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</si>
  <si>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</si>
  <si>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</si>
  <si>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</si>
  <si>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</si>
  <si>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</si>
  <si>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</si>
  <si>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</si>
  <si>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</si>
  <si>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</si>
  <si>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</si>
  <si>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</si>
  <si>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</si>
  <si>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</si>
  <si>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</si>
  <si>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</si>
  <si>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</si>
  <si>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</si>
  <si>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</si>
  <si>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</si>
  <si>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</si>
  <si>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</si>
  <si>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</si>
  <si>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</si>
  <si>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</si>
  <si>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</si>
  <si>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</si>
  <si>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</si>
  <si>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</si>
  <si>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</si>
  <si>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</si>
  <si>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</si>
  <si>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</si>
  <si>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</si>
  <si>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</si>
  <si>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</si>
  <si>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</si>
  <si>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</si>
  <si>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</si>
  <si>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</si>
  <si>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</si>
  <si>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</si>
  <si>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</si>
  <si>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</si>
  <si>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</si>
  <si>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</si>
  <si>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</si>
  <si>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</si>
  <si>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</si>
  <si>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</si>
  <si>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</si>
  <si>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</si>
  <si>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</si>
  <si>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</si>
  <si>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</si>
  <si>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</si>
  <si>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</si>
  <si>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</si>
  <si>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</si>
  <si>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</si>
  <si>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</si>
  <si>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</si>
  <si>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</si>
  <si>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</si>
  <si>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</si>
  <si>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</si>
  <si>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</si>
  <si>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</si>
  <si>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</si>
  <si>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</si>
  <si>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</si>
  <si>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</si>
  <si>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</si>
  <si>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</si>
  <si>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</si>
  <si>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</si>
  <si>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</si>
  <si>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</si>
  <si>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</si>
  <si>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</si>
  <si>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</si>
  <si>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</si>
  <si>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</si>
  <si>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</si>
  <si>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</si>
  <si>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</si>
  <si>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</si>
  <si>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</si>
  <si>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</si>
  <si>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</si>
  <si>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</si>
  <si>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</si>
  <si>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</si>
  <si>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</si>
  <si>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</si>
  <si>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</si>
  <si>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</si>
  <si>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</si>
  <si>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</si>
  <si>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</si>
  <si>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</si>
  <si>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</si>
  <si>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</si>
  <si>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</si>
  <si>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</si>
  <si>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</si>
  <si>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</si>
  <si>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</si>
  <si>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</si>
  <si>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</si>
  <si>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</si>
  <si>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</si>
  <si>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</si>
  <si>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</si>
  <si>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</si>
  <si>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</si>
  <si>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</si>
  <si>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</si>
  <si>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</si>
  <si>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</si>
  <si>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</si>
  <si>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</si>
  <si>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</si>
  <si>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</si>
  <si>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</si>
  <si>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</si>
  <si>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</si>
  <si>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</si>
  <si>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</si>
  <si>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</si>
  <si>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</si>
  <si>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</si>
  <si>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</si>
  <si>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</si>
  <si>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</si>
  <si>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</si>
  <si>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</si>
  <si>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</si>
  <si>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</si>
  <si>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</si>
  <si>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</si>
  <si>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</si>
  <si>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</si>
  <si>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</si>
  <si>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</si>
  <si>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</si>
  <si>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</si>
  <si>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</si>
  <si>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</si>
  <si>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</si>
  <si>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</si>
  <si>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</si>
  <si>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</si>
  <si>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</si>
  <si>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</si>
  <si>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</si>
  <si>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</si>
  <si>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</si>
  <si>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</si>
  <si>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</si>
  <si>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</si>
  <si>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</si>
  <si>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</si>
  <si>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</si>
  <si>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</si>
  <si>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</si>
  <si>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</si>
  <si>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</si>
  <si>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</si>
  <si>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</si>
  <si>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</si>
  <si>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</si>
  <si>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</si>
  <si>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</si>
  <si>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</si>
  <si>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</si>
  <si>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</si>
  <si>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</si>
  <si>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</si>
  <si>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</si>
  <si>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</si>
  <si>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</si>
  <si>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</si>
  <si>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</si>
  <si>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</si>
  <si>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</si>
  <si>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</si>
  <si>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</si>
  <si>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</si>
  <si>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</si>
  <si>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</si>
  <si>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</si>
  <si>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</si>
  <si>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</si>
  <si>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</si>
  <si>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</si>
  <si>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</si>
  <si>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</si>
  <si>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</si>
  <si>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</si>
  <si>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</si>
  <si>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</si>
  <si>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</si>
  <si>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</si>
  <si>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</si>
  <si>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</si>
  <si>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</si>
  <si>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</si>
  <si>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</si>
  <si>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</si>
  <si>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</si>
  <si>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</si>
  <si>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</si>
  <si>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</si>
  <si>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</si>
  <si>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</si>
  <si>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</si>
  <si>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</si>
  <si>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</si>
  <si>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</si>
  <si>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</si>
  <si>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</si>
  <si>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</si>
  <si>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</si>
  <si>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</si>
  <si>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</si>
  <si>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</si>
  <si>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</si>
  <si>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</si>
  <si>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</si>
  <si>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</si>
  <si>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</si>
  <si>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</si>
  <si>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</si>
  <si>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</si>
  <si>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</si>
  <si>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</si>
  <si>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</si>
  <si>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</si>
  <si>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</si>
  <si>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</si>
  <si>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</si>
  <si>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</si>
  <si>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</si>
  <si>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</si>
  <si>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</si>
  <si>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</si>
  <si>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</si>
  <si>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</si>
  <si>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</si>
  <si>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</si>
  <si>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</si>
  <si>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</si>
  <si>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</si>
  <si>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</si>
  <si>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</si>
  <si>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</si>
  <si>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</si>
  <si>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</si>
  <si>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</si>
  <si>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</si>
  <si>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</si>
  <si>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</si>
  <si>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</si>
  <si>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</si>
  <si>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</si>
  <si>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</si>
  <si>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</si>
  <si>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</si>
  <si>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</si>
  <si>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</si>
  <si>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</si>
  <si>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</si>
  <si>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</si>
  <si>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</si>
  <si>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</si>
  <si>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</si>
  <si>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</si>
  <si>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</si>
  <si>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</si>
  <si>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</si>
  <si>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</si>
  <si>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</si>
  <si>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</si>
  <si>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</si>
  <si>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</si>
  <si>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</si>
  <si>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</si>
  <si>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</si>
  <si>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</si>
  <si>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</si>
  <si>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</si>
  <si>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</si>
  <si>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</si>
  <si>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</si>
  <si>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</si>
  <si>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</si>
  <si>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</si>
  <si>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</si>
  <si>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</si>
  <si>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</si>
  <si>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</si>
  <si>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</si>
  <si>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</si>
  <si>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</si>
  <si>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</si>
  <si>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</si>
  <si>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</si>
  <si>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</si>
  <si>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</si>
  <si>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</si>
  <si>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</si>
  <si>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</si>
  <si>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</si>
  <si>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</si>
  <si>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</si>
  <si>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</si>
  <si>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</si>
  <si>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</si>
  <si>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</si>
  <si>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</si>
  <si>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</si>
  <si>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</si>
  <si>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</si>
  <si>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</si>
  <si>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</si>
  <si>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</si>
  <si>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</si>
  <si>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</si>
  <si>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</si>
  <si>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</si>
  <si>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</si>
  <si>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</si>
  <si>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</si>
  <si>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</si>
  <si>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</si>
  <si>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</si>
  <si>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</si>
  <si>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</si>
  <si>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</si>
  <si>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</si>
  <si>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</si>
  <si>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</si>
  <si>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</si>
  <si>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</si>
  <si>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</si>
  <si>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</si>
  <si>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</si>
  <si>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</si>
  <si>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</si>
  <si>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</si>
  <si>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</si>
  <si>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</si>
  <si>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</si>
  <si>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</si>
  <si>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</si>
  <si>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</si>
  <si>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</si>
  <si>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</si>
  <si>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</si>
  <si>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</si>
  <si>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</si>
  <si>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</si>
  <si>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</si>
  <si>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</si>
  <si>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</si>
  <si>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</si>
  <si>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</si>
  <si>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</si>
  <si>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</si>
  <si>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</si>
  <si>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</si>
  <si>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</si>
  <si>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</si>
  <si>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</si>
  <si>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</si>
  <si>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</si>
  <si>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</si>
  <si>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</si>
  <si>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</si>
  <si>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</si>
  <si>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</si>
  <si>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</si>
  <si>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</si>
  <si>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</si>
  <si>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</si>
  <si>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</si>
  <si>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</si>
  <si>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</si>
  <si>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</si>
  <si>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</si>
  <si>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</si>
  <si>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</si>
  <si>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</si>
  <si>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</si>
  <si>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</si>
  <si>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</si>
  <si>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</si>
  <si>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</si>
  <si>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</si>
  <si>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</si>
  <si>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</si>
  <si>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</si>
  <si>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</si>
  <si>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</si>
  <si>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</si>
  <si>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</si>
  <si>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</si>
  <si>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</si>
  <si>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</si>
  <si>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</si>
  <si>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</si>
  <si>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</si>
  <si>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</si>
  <si>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</si>
  <si>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</si>
  <si>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</si>
  <si>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</si>
  <si>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</si>
  <si>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</si>
  <si>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</si>
  <si>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</si>
  <si>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</si>
  <si>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</si>
  <si>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</si>
  <si>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</si>
  <si>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</si>
  <si>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</si>
  <si>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</si>
  <si>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</si>
  <si>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</si>
  <si>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</si>
  <si>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</si>
  <si>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</si>
  <si>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</si>
  <si>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</si>
  <si>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</si>
  <si>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</si>
  <si>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</si>
  <si>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</si>
  <si>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</si>
  <si>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</si>
  <si>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</si>
  <si>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</si>
  <si>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</si>
  <si>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</si>
  <si>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</si>
  <si>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</si>
  <si>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</si>
  <si>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</si>
  <si>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</si>
  <si>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</si>
  <si>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</si>
  <si>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</si>
  <si>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</si>
  <si>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</si>
  <si>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</si>
  <si>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</si>
  <si>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</si>
  <si>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</si>
  <si>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</si>
  <si>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</si>
  <si>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</si>
  <si>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</si>
  <si>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</si>
  <si>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</si>
  <si>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</si>
  <si>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</si>
  <si>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</si>
  <si>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</si>
  <si>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</si>
  <si>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</si>
  <si>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</si>
  <si>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</si>
  <si>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</si>
  <si>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</si>
  <si>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</si>
  <si>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</si>
  <si>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</si>
  <si>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</si>
  <si>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</si>
  <si>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</si>
  <si>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</si>
  <si>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</si>
  <si>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</si>
  <si>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</si>
  <si>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</si>
  <si>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</si>
  <si>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</si>
  <si>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</si>
  <si>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</si>
  <si>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</si>
  <si>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</si>
  <si>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</si>
  <si>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</si>
  <si>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</si>
  <si>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</si>
  <si>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</si>
  <si>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</si>
  <si>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</si>
  <si>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</si>
  <si>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</si>
  <si>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</si>
  <si>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</si>
  <si>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</si>
  <si>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</si>
  <si>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</si>
  <si>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</si>
  <si>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</si>
  <si>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</si>
  <si>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</si>
  <si>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</si>
  <si>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</si>
  <si>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</si>
  <si>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</si>
  <si>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</si>
  <si>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</si>
  <si>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</si>
  <si>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</si>
  <si>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</si>
  <si>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</si>
  <si>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</si>
  <si>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</si>
  <si>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</si>
  <si>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</si>
  <si>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</si>
  <si>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</si>
  <si>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</si>
  <si>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</si>
  <si>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</si>
  <si>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</si>
  <si>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</si>
  <si>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</si>
  <si>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</si>
  <si>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</si>
  <si>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</si>
  <si>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</si>
  <si>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</si>
  <si>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</si>
  <si>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</si>
  <si>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</si>
  <si>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</si>
  <si>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</si>
  <si>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</si>
  <si>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</si>
  <si>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</si>
  <si>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</si>
  <si>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</si>
  <si>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</si>
  <si>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</si>
  <si>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</si>
  <si>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</si>
  <si>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</si>
  <si>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</si>
  <si>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</si>
  <si>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</si>
  <si>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</si>
  <si>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</si>
  <si>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</si>
  <si>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</si>
  <si>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</si>
  <si>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</si>
  <si>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</si>
  <si>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</si>
  <si>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</si>
  <si>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</si>
  <si>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</si>
  <si>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</si>
  <si>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</si>
  <si>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</si>
  <si>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</si>
  <si>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</si>
  <si>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</si>
  <si>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</si>
  <si>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</si>
  <si>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</si>
  <si>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</si>
  <si>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</si>
  <si>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</si>
  <si>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</si>
  <si>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</si>
  <si>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</si>
  <si>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</si>
  <si>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</si>
  <si>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</si>
  <si>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</si>
  <si>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</si>
  <si>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</si>
  <si>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</si>
  <si>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</si>
  <si>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</si>
  <si>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</si>
  <si>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</si>
  <si>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</si>
  <si>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</si>
  <si>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</si>
  <si>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</si>
  <si>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</si>
  <si>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</si>
  <si>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</si>
  <si>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</si>
  <si>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</si>
  <si>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</si>
  <si>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</si>
  <si>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</si>
  <si>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</si>
  <si>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</si>
  <si>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</si>
  <si>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</si>
  <si>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</si>
  <si>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</si>
  <si>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</si>
  <si>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</si>
  <si>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</si>
  <si>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</si>
  <si>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</si>
  <si>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</si>
  <si>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</si>
  <si>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</si>
  <si>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</si>
  <si>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</si>
  <si>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</si>
  <si>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</si>
  <si>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</si>
  <si>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</si>
  <si>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</si>
  <si>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</si>
  <si>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</si>
  <si>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</si>
  <si>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</si>
  <si>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</si>
  <si>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</si>
  <si>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</si>
  <si>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</si>
  <si>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</si>
  <si>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</si>
  <si>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</si>
  <si>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</si>
  <si>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</si>
  <si>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</si>
  <si>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</si>
  <si>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</si>
  <si>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</si>
  <si>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</si>
  <si>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</si>
  <si>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</si>
  <si>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</si>
  <si>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</si>
  <si>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</si>
  <si>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</si>
  <si>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</si>
  <si>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</si>
  <si>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</si>
  <si>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</si>
  <si>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</si>
  <si>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</si>
  <si>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</si>
  <si>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</si>
  <si>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</si>
  <si>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</si>
  <si>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</si>
  <si>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</si>
  <si>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</si>
  <si>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</si>
  <si>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</si>
  <si>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</si>
  <si>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</si>
  <si>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</si>
  <si>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</si>
  <si>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</si>
  <si>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</si>
  <si>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</si>
  <si>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</si>
  <si>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</si>
  <si>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</si>
  <si>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</si>
  <si>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</si>
  <si>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</si>
  <si>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</si>
  <si>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</si>
  <si>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</si>
  <si>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</si>
  <si>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</si>
  <si>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</si>
  <si>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</si>
  <si>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</si>
  <si>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</si>
  <si>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</si>
  <si>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</si>
  <si>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</si>
  <si>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</si>
  <si>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</si>
  <si>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</si>
  <si>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</si>
  <si>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</si>
  <si>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</si>
  <si>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</si>
  <si>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</si>
  <si>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</si>
  <si>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</si>
  <si>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</si>
  <si>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</si>
  <si>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</si>
  <si>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</si>
  <si>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</si>
  <si>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</si>
  <si>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</si>
  <si>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</si>
  <si>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</si>
  <si>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</si>
  <si>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</si>
  <si>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</si>
  <si>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</si>
  <si>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</si>
  <si>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</si>
  <si>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</si>
  <si>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</si>
  <si>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</si>
  <si>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</si>
  <si>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</si>
  <si>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</si>
  <si>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</si>
  <si>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</si>
  <si>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</si>
  <si>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</si>
  <si>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</si>
  <si>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</si>
  <si>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</si>
  <si>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</si>
  <si>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</si>
  <si>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</si>
  <si>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</si>
  <si>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</si>
  <si>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</si>
  <si>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</si>
  <si>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</si>
  <si>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</si>
  <si>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</si>
  <si>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</si>
  <si>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</si>
  <si>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</si>
  <si>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</si>
  <si>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</si>
  <si>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</si>
  <si>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</si>
  <si>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</si>
  <si>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</si>
  <si>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</si>
  <si>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</si>
  <si>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</si>
  <si>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</si>
  <si>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</si>
  <si>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</si>
  <si>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</si>
  <si>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</si>
  <si>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</si>
  <si>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</si>
  <si>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</si>
  <si>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</si>
  <si>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</si>
  <si>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</si>
  <si>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</si>
  <si>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</si>
  <si>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</si>
  <si>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</si>
  <si>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</si>
  <si>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</si>
  <si>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</si>
  <si>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</si>
  <si>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</si>
  <si>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</si>
  <si>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</si>
  <si>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</si>
  <si>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</si>
  <si>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</si>
  <si>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</si>
  <si>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</si>
  <si>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</si>
  <si>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</si>
  <si>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</si>
  <si>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</si>
  <si>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</si>
  <si>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</si>
  <si>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</si>
  <si>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</si>
  <si>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</si>
  <si>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</si>
  <si>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</si>
  <si>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</si>
  <si>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</si>
  <si>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</si>
  <si>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</si>
  <si>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</si>
  <si>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</si>
  <si>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</si>
  <si>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</si>
  <si>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</si>
  <si>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</si>
  <si>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</si>
  <si>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</si>
  <si>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</si>
  <si>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</si>
  <si>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</si>
  <si>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</si>
  <si>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</si>
  <si>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</si>
  <si>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</si>
  <si>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</si>
  <si>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</si>
  <si>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</si>
  <si>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</si>
  <si>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</si>
  <si>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</si>
  <si>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</si>
  <si>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</si>
  <si>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</si>
  <si>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</si>
  <si>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</si>
  <si>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</si>
  <si>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</si>
  <si>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</si>
  <si>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</si>
  <si>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</si>
  <si>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</si>
  <si>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</si>
  <si>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</si>
  <si>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</si>
  <si>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</si>
  <si>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</si>
  <si>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</si>
  <si>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</si>
  <si>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</si>
  <si>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</si>
  <si>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</si>
  <si>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</si>
  <si>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</si>
  <si>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</si>
  <si>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</si>
  <si>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</si>
  <si>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</si>
  <si>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</si>
  <si>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</si>
  <si>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</si>
  <si>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</si>
  <si>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</si>
  <si>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</si>
  <si>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</si>
  <si>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</si>
  <si>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</si>
  <si>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</si>
  <si>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</si>
  <si>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</si>
  <si>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</si>
  <si>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</si>
  <si>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</si>
  <si>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</si>
  <si>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</si>
  <si>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</si>
  <si>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</si>
  <si>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</si>
  <si>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</si>
  <si>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</si>
  <si>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</si>
  <si>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</si>
  <si>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</si>
  <si>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</si>
  <si>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</si>
  <si>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</si>
  <si>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</si>
  <si>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</si>
  <si>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</si>
  <si>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</si>
  <si>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</si>
  <si>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</si>
  <si>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</si>
  <si>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</si>
  <si>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</si>
  <si>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</si>
  <si>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</si>
  <si>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</si>
  <si>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</si>
  <si>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</si>
  <si>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</si>
  <si>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</si>
  <si>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</si>
  <si>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</si>
  <si>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</si>
  <si>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</si>
  <si>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</si>
  <si>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</si>
  <si>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</si>
  <si>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</si>
  <si>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</si>
  <si>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</si>
  <si>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</si>
  <si>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</si>
  <si>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</si>
  <si>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</si>
  <si>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</si>
  <si>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</si>
  <si>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</si>
  <si>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</si>
  <si>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</si>
  <si>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</si>
  <si>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</si>
  <si>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</si>
  <si>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</si>
  <si>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</si>
  <si>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</si>
  <si>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</si>
  <si>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</si>
  <si>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</si>
  <si>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</si>
  <si>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</si>
  <si>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</si>
  <si>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</si>
  <si>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</si>
  <si>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</si>
  <si>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</si>
  <si>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</si>
  <si>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</si>
  <si>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</si>
  <si>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</si>
  <si>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</si>
  <si>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</si>
  <si>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</si>
  <si>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</si>
  <si>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</si>
  <si>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</si>
  <si>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</si>
  <si>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</si>
  <si>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</si>
  <si>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</si>
  <si>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</si>
  <si>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</si>
  <si>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</si>
  <si>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</si>
  <si>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</si>
  <si>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</si>
  <si>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</si>
  <si>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</si>
  <si>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</si>
  <si>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</si>
  <si>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</si>
  <si>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</si>
  <si>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</si>
  <si>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</si>
  <si>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</si>
  <si>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</si>
  <si>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</si>
  <si>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</si>
  <si>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</si>
  <si>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</si>
  <si>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</si>
  <si>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</si>
  <si>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</si>
  <si>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</si>
  <si>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</si>
  <si>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</si>
  <si>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</si>
  <si>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</si>
  <si>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</si>
  <si>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</si>
  <si>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</si>
  <si>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</si>
  <si>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</si>
  <si>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</si>
  <si>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</si>
  <si>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</si>
  <si>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</si>
  <si>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</si>
  <si>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</si>
  <si>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</si>
  <si>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</si>
  <si>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</si>
  <si>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</si>
  <si>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</si>
  <si>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</si>
  <si>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</si>
  <si>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</si>
  <si>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</si>
  <si>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</si>
  <si>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</si>
  <si>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</si>
  <si>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</si>
  <si>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</si>
  <si>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</si>
  <si>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</si>
  <si>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</si>
  <si>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</si>
  <si>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</si>
  <si>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</si>
  <si>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</si>
  <si>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</si>
  <si>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</si>
  <si>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</si>
  <si>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</si>
  <si>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</si>
  <si>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</si>
  <si>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</si>
  <si>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</si>
  <si>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</si>
  <si>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</si>
  <si>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</si>
  <si>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</si>
  <si>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</si>
  <si>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</si>
  <si>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</si>
  <si>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</si>
  <si>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</si>
  <si>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</si>
  <si>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</si>
  <si>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</si>
  <si>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</si>
  <si>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</si>
  <si>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</si>
  <si>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</si>
  <si>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</si>
  <si>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</si>
  <si>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</si>
  <si>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</si>
  <si>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</si>
  <si>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</si>
  <si>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</si>
  <si>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</si>
  <si>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</si>
  <si>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</si>
  <si>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</si>
  <si>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</si>
  <si>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</si>
  <si>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</si>
  <si>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</si>
  <si>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</si>
  <si>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</si>
  <si>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</si>
  <si>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</si>
  <si>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</si>
  <si>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</si>
  <si>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</si>
  <si>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</si>
  <si>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</si>
  <si>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</si>
  <si>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</si>
  <si>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</si>
  <si>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</si>
  <si>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</si>
  <si>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</si>
  <si>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</si>
  <si>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</si>
  <si>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</si>
  <si>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</si>
  <si>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</si>
  <si>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</si>
  <si>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</si>
  <si>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</si>
  <si>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</si>
  <si>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</si>
  <si>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</si>
  <si>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</si>
  <si>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</si>
  <si>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</si>
  <si>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</si>
  <si>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</si>
  <si>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</si>
  <si>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</si>
  <si>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</si>
  <si>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</si>
  <si>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</si>
  <si>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</si>
  <si>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</si>
  <si>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</si>
  <si>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</si>
  <si>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</si>
  <si>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</si>
  <si>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</si>
  <si>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</si>
  <si>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</si>
  <si>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</si>
  <si>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</si>
  <si>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</si>
  <si>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</si>
  <si>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</si>
  <si>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</si>
  <si>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</si>
  <si>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</si>
  <si>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</si>
  <si>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</si>
  <si>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</si>
  <si>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</si>
  <si>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</si>
  <si>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</si>
  <si>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</si>
  <si>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</si>
  <si>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</si>
  <si>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</si>
  <si>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</si>
  <si>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</si>
  <si>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</si>
  <si>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</si>
  <si>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</si>
  <si>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</si>
  <si>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</si>
  <si>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</si>
  <si>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</si>
  <si>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</si>
  <si>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</si>
  <si>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</si>
  <si>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</si>
  <si>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</si>
  <si>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</si>
  <si>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</si>
  <si>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</si>
  <si>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</si>
  <si>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</si>
  <si>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</si>
  <si>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</si>
  <si>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</si>
  <si>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</si>
  <si>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</si>
  <si>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</si>
  <si>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</si>
  <si>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</si>
  <si>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</si>
  <si>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</si>
  <si>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</si>
  <si>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</si>
  <si>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</si>
  <si>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</si>
  <si>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</si>
  <si>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</si>
  <si>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</si>
  <si>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</si>
  <si>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</si>
  <si>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</si>
  <si>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</si>
  <si>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</si>
  <si>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</si>
  <si>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</si>
  <si>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</si>
  <si>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</si>
  <si>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</si>
  <si>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</si>
  <si>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</si>
  <si>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</si>
  <si>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</si>
  <si>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</si>
  <si>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</si>
  <si>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</si>
  <si>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</si>
  <si>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</si>
  <si>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</si>
  <si>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</si>
  <si>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</si>
  <si>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</si>
  <si>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</si>
  <si>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</si>
  <si>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</si>
  <si>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</si>
  <si>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</si>
  <si>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</si>
  <si>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</si>
  <si>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</si>
  <si>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</si>
  <si>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</si>
  <si>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</si>
  <si>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</si>
  <si>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</si>
  <si>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</si>
  <si>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</si>
  <si>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</si>
  <si>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</si>
  <si>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</si>
  <si>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</si>
  <si>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</si>
  <si>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</si>
  <si>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</si>
  <si>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</si>
  <si>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</si>
  <si>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</si>
  <si>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</si>
  <si>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</si>
  <si>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</si>
  <si>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</si>
  <si>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</si>
  <si>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</si>
  <si>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</si>
  <si>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</si>
  <si>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</si>
  <si>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</si>
  <si>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</si>
  <si>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</si>
  <si>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</si>
  <si>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</si>
  <si>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</si>
  <si>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</si>
  <si>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</si>
  <si>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</si>
  <si>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</si>
  <si>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</si>
  <si>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</si>
  <si>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</si>
  <si>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</si>
  <si>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</si>
  <si>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</si>
  <si>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</si>
  <si>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</si>
  <si>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</si>
  <si>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</si>
  <si>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</si>
  <si>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</si>
  <si>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</si>
  <si>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</si>
  <si>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</si>
  <si>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</si>
  <si>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</si>
  <si>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</si>
  <si>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</si>
  <si>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</si>
  <si>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</si>
  <si>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</si>
  <si>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</si>
  <si>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</si>
  <si>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</si>
  <si>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</si>
  <si>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</si>
  <si>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</si>
  <si>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</si>
  <si>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</si>
  <si>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</si>
  <si>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</si>
  <si>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</si>
  <si>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</si>
  <si>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</si>
  <si>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</si>
  <si>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</si>
  <si>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</si>
  <si>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</si>
  <si>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</si>
  <si>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</si>
  <si>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</si>
  <si>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</si>
  <si>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</si>
  <si>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</si>
  <si>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</si>
  <si>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</si>
  <si>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</si>
  <si>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</si>
  <si>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</si>
  <si>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</si>
  <si>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</si>
  <si>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</si>
  <si>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</si>
  <si>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</si>
  <si>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</si>
  <si>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</si>
  <si>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</si>
  <si>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</si>
  <si>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</si>
  <si>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</si>
  <si>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</si>
  <si>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</si>
  <si>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</si>
  <si>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</si>
  <si>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</si>
  <si>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</si>
  <si>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</si>
  <si>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</si>
  <si>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</si>
  <si>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</si>
  <si>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</si>
  <si>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</si>
  <si>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</si>
  <si>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</si>
  <si>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</si>
  <si>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</si>
  <si>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</si>
  <si>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</si>
  <si>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</si>
  <si>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</si>
  <si>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</si>
  <si>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</si>
  <si>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</si>
  <si>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</si>
  <si>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</si>
  <si>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</si>
  <si>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</si>
  <si>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</si>
  <si>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</si>
  <si>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</si>
  <si>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</si>
  <si>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</si>
  <si>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</si>
  <si>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</si>
  <si>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</si>
  <si>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</si>
  <si>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</si>
  <si>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</si>
  <si>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</si>
  <si>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</si>
  <si>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</si>
  <si>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</si>
  <si>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</si>
  <si>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</si>
  <si>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</si>
  <si>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</si>
  <si>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</si>
  <si>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</si>
  <si>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</si>
  <si>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</si>
  <si>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</si>
  <si>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</si>
  <si>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</si>
  <si>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</si>
  <si>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</si>
  <si>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</si>
  <si>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</si>
  <si>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</si>
  <si>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</si>
  <si>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</si>
  <si>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</si>
  <si>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</si>
  <si>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</si>
  <si>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</si>
  <si>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</si>
  <si>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</si>
  <si>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</si>
  <si>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</si>
  <si>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</si>
  <si>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</si>
  <si>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</si>
  <si>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</si>
  <si>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</si>
  <si>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</si>
  <si>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</si>
  <si>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</si>
  <si>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</si>
  <si>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</si>
  <si>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</si>
  <si>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</si>
  <si>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</si>
  <si>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</si>
  <si>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</si>
  <si>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</si>
  <si>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</si>
  <si>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</si>
  <si>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</si>
  <si>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</si>
  <si>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</si>
  <si>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</si>
  <si>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</si>
  <si>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</si>
  <si>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</si>
  <si>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</si>
  <si>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</si>
  <si>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</si>
  <si>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</si>
  <si>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</si>
  <si>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</si>
  <si>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</si>
  <si>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</si>
  <si>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</si>
  <si>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</si>
  <si>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</si>
  <si>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</si>
  <si>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</si>
  <si>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</si>
  <si>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</si>
  <si>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</si>
  <si>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</si>
  <si>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</si>
  <si>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</si>
  <si>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</si>
  <si>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</si>
  <si>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</si>
  <si>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</si>
  <si>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</si>
  <si>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</si>
  <si>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</si>
  <si>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</si>
  <si>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</si>
  <si>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</si>
  <si>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</si>
  <si>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</si>
  <si>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</si>
  <si>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</si>
  <si>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</si>
  <si>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</si>
  <si>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</si>
  <si>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</si>
  <si>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</si>
  <si>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</si>
  <si>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</si>
  <si>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</si>
  <si>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</si>
  <si>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</si>
  <si>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</si>
  <si>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</si>
  <si>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</si>
  <si>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</si>
  <si>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</si>
  <si>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</si>
  <si>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</si>
  <si>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</si>
  <si>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</si>
  <si>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</si>
  <si>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</si>
  <si>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</si>
  <si>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</si>
  <si>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</si>
  <si>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</si>
  <si>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</si>
  <si>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</si>
  <si>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</si>
  <si>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</si>
  <si>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</si>
  <si>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</si>
  <si>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</si>
  <si>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</si>
  <si>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</si>
  <si>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</si>
  <si>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</si>
  <si>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</si>
  <si>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</si>
  <si>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</si>
  <si>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</si>
  <si>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</si>
  <si>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</si>
  <si>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</si>
  <si>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</si>
  <si>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</si>
  <si>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</si>
  <si>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</si>
  <si>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</si>
  <si>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</si>
  <si>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</si>
  <si>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</si>
  <si>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</si>
  <si>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</si>
  <si>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</si>
  <si>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</si>
  <si>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</si>
  <si>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</si>
  <si>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</si>
  <si>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</si>
  <si>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</si>
  <si>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</si>
  <si>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</si>
  <si>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</si>
  <si>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</si>
  <si>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</si>
  <si>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</si>
  <si>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</si>
  <si>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</si>
  <si>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</si>
  <si>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</si>
  <si>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</si>
  <si>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</si>
  <si>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</si>
  <si>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</si>
  <si>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</si>
  <si>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</si>
  <si>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</si>
  <si>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</si>
  <si>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</si>
  <si>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</si>
  <si>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</si>
  <si>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</si>
  <si>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</si>
  <si>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</si>
  <si>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</si>
  <si>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</si>
  <si>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</si>
  <si>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</si>
  <si>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</si>
  <si>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</si>
  <si>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</si>
  <si>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</si>
  <si>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</si>
  <si>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</si>
  <si>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</si>
  <si>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</si>
  <si>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</si>
  <si>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</si>
  <si>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</si>
  <si>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</si>
  <si>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</si>
  <si>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</si>
  <si>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</si>
  <si>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</si>
  <si>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</si>
  <si>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</si>
  <si>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</si>
  <si>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</si>
  <si>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</si>
  <si>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</si>
  <si>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</si>
  <si>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</si>
  <si>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</si>
  <si>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</si>
  <si>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</si>
  <si>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</si>
  <si>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</si>
  <si>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</si>
  <si>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</si>
  <si>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</si>
  <si>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</si>
  <si>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</si>
  <si>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</si>
  <si>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</si>
  <si>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</si>
  <si>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</si>
  <si>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</si>
  <si>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</si>
  <si>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</si>
  <si>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</si>
  <si>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</si>
  <si>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</si>
  <si>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</si>
  <si>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</si>
  <si>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</si>
  <si>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</si>
  <si>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</si>
  <si>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</si>
  <si>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</si>
  <si>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</si>
  <si>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</si>
  <si>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</si>
  <si>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</si>
  <si>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</si>
  <si>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</si>
  <si>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</si>
  <si>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</si>
  <si>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</si>
  <si>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</si>
  <si>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</si>
  <si>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</si>
  <si>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</si>
  <si>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</si>
  <si>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</si>
  <si>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</si>
  <si>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</si>
  <si>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</si>
  <si>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</si>
  <si>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</si>
  <si>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</si>
  <si>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</si>
  <si>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</si>
  <si>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</si>
  <si>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</si>
  <si>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</si>
  <si>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</si>
  <si>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</si>
  <si>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</si>
  <si>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</si>
  <si>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</si>
  <si>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</si>
  <si>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</si>
  <si>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</si>
  <si>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</si>
  <si>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</si>
  <si>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</si>
  <si>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</si>
  <si>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</si>
  <si>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</si>
  <si>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</si>
  <si>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</si>
  <si>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</si>
  <si>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</si>
  <si>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</si>
  <si>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</si>
  <si>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</si>
  <si>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</si>
  <si>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</si>
  <si>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</si>
  <si>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</si>
  <si>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</si>
  <si>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</si>
  <si>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</si>
  <si>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</si>
  <si>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</si>
  <si>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</si>
  <si>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</si>
  <si>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</si>
  <si>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</si>
  <si>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</si>
  <si>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</si>
  <si>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</si>
  <si>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</si>
  <si>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</si>
  <si>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</si>
  <si>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</si>
  <si>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</si>
  <si>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</si>
  <si>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</si>
  <si>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</si>
  <si>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</si>
  <si>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</si>
  <si>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</si>
  <si>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</si>
  <si>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</si>
  <si>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</si>
  <si>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</si>
  <si>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</si>
  <si>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</si>
  <si>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</si>
  <si>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</si>
  <si>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</si>
  <si>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</si>
  <si>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</si>
  <si>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</si>
  <si>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</si>
  <si>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</si>
  <si>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</si>
  <si>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</si>
  <si>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</si>
  <si>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</si>
  <si>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</si>
  <si>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</si>
  <si>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</si>
  <si>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</si>
  <si>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</si>
  <si>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</si>
  <si>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</si>
  <si>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</si>
  <si>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</si>
  <si>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</si>
  <si>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</si>
  <si>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</si>
  <si>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</si>
  <si>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</si>
  <si>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</si>
  <si>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</si>
  <si>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</si>
  <si>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</si>
  <si>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</si>
  <si>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</si>
  <si>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</si>
  <si>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</si>
  <si>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</si>
  <si>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</si>
  <si>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</si>
  <si>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</si>
  <si>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</si>
  <si>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</si>
  <si>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</si>
  <si>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</si>
  <si>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</si>
  <si>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</si>
  <si>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</si>
  <si>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</si>
  <si>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</si>
  <si>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</si>
  <si>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</si>
  <si>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</si>
  <si>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</si>
  <si>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</si>
  <si>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</si>
  <si>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</si>
  <si>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</si>
  <si>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</si>
  <si>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</si>
  <si>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</si>
  <si>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</si>
  <si>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</si>
  <si>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</si>
  <si>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</si>
  <si>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</si>
  <si>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</si>
  <si>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</si>
  <si>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</si>
  <si>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</si>
  <si>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</si>
  <si>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</si>
  <si>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</si>
  <si>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</si>
  <si>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</si>
  <si>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</si>
  <si>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</si>
  <si>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</si>
  <si>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</si>
  <si>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</si>
  <si>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</si>
  <si>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</si>
  <si>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</si>
  <si>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</si>
  <si>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</si>
  <si>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</si>
  <si>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</si>
  <si>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</si>
  <si>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</si>
  <si>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</si>
  <si>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</si>
  <si>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</si>
  <si>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</si>
  <si>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</si>
  <si>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</si>
  <si>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</si>
  <si>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</si>
  <si>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</si>
  <si>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</si>
  <si>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</si>
  <si>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</si>
  <si>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</si>
  <si>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</si>
  <si>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</si>
  <si>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</si>
  <si>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</si>
  <si>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</si>
  <si>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</si>
  <si>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</si>
  <si>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</si>
  <si>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</si>
  <si>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</si>
  <si>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</si>
  <si>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</si>
  <si>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</si>
  <si>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</si>
  <si>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</si>
  <si>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</si>
  <si>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</si>
  <si>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</si>
  <si>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</si>
  <si>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</si>
  <si>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</si>
  <si>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</si>
  <si>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</si>
  <si>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</si>
  <si>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</si>
  <si>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</si>
  <si>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</si>
  <si>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</si>
  <si>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</si>
  <si>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</si>
  <si>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</si>
  <si>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</si>
  <si>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</si>
  <si>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</si>
  <si>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</si>
  <si>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</si>
  <si>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</si>
  <si>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</si>
  <si>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</si>
  <si>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</si>
  <si>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</si>
  <si>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</si>
  <si>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</si>
  <si>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</si>
  <si>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</si>
  <si>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</si>
  <si>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</si>
  <si>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</si>
  <si>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</si>
  <si>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</si>
  <si>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</si>
  <si>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</si>
  <si>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</si>
  <si>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</si>
  <si>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</si>
  <si>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</si>
  <si>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</si>
  <si>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</si>
  <si>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</si>
  <si>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</si>
  <si>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</si>
  <si>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</si>
  <si>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</si>
  <si>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</si>
  <si>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</si>
  <si>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</si>
  <si>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</si>
  <si>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</si>
  <si>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</si>
  <si>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</si>
  <si>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</si>
  <si>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</si>
  <si>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</si>
  <si>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</si>
  <si>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</si>
  <si>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</si>
  <si>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</si>
  <si>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</si>
  <si>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</si>
  <si>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</si>
  <si>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</si>
  <si>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</si>
  <si>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</si>
  <si>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</si>
  <si>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</si>
  <si>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</si>
  <si>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</si>
  <si>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</si>
  <si>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</si>
  <si>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</si>
  <si>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</si>
  <si>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</si>
  <si>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</si>
  <si>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</si>
  <si>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</si>
  <si>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</si>
  <si>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</si>
  <si>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</si>
  <si>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</si>
  <si>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</si>
  <si>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</si>
  <si>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</si>
  <si>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</si>
  <si>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</si>
  <si>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</si>
  <si>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</si>
  <si>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</si>
  <si>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</si>
  <si>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</si>
  <si>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</si>
  <si>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</si>
  <si>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</si>
  <si>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</si>
  <si>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</si>
  <si>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</si>
  <si>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</si>
  <si>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</si>
  <si>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</si>
  <si>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</si>
  <si>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</si>
  <si>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</si>
  <si>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</si>
  <si>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</si>
  <si>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</si>
  <si>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</si>
  <si>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</si>
  <si>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</si>
  <si>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</si>
  <si>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</si>
  <si>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</si>
  <si>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</si>
  <si>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</si>
  <si>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</si>
  <si>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</si>
  <si>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</si>
  <si>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</si>
  <si>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</si>
  <si>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</si>
  <si>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</si>
  <si>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</si>
  <si>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</si>
  <si>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</si>
  <si>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</si>
  <si>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</si>
  <si>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</si>
  <si>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</si>
  <si>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</si>
  <si>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</si>
  <si>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</si>
  <si>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</si>
  <si>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</si>
  <si>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</si>
  <si>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</si>
  <si>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</si>
  <si>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</si>
  <si>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</si>
  <si>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</si>
  <si>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</si>
  <si>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</si>
  <si>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</si>
  <si>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</si>
  <si>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</si>
  <si>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</si>
  <si>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</si>
  <si>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</si>
  <si>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</si>
  <si>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</si>
  <si>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</si>
  <si>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</si>
  <si>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</si>
  <si>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</si>
  <si>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</si>
  <si>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</si>
  <si>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</si>
  <si>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</si>
  <si>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</si>
  <si>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</si>
  <si>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</si>
  <si>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</si>
  <si>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</si>
  <si>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</si>
  <si>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</si>
  <si>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</si>
  <si>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</si>
  <si>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</si>
  <si>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</si>
  <si>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</si>
  <si>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</si>
  <si>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</si>
  <si>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</si>
  <si>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</si>
  <si>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</si>
  <si>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</si>
  <si>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</si>
  <si>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</si>
  <si>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</si>
  <si>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</si>
  <si>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</si>
  <si>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</si>
  <si>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</si>
  <si>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</si>
  <si>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</si>
  <si>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</si>
  <si>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</si>
  <si>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</si>
  <si>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</si>
  <si>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</si>
  <si>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</si>
  <si>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</si>
  <si>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</si>
  <si>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</si>
  <si>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</si>
  <si>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</si>
  <si>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</si>
  <si>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</si>
  <si>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</si>
  <si>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</si>
  <si>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</si>
  <si>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</si>
  <si>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</si>
  <si>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</si>
  <si>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</si>
  <si>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</si>
  <si>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</si>
  <si>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</si>
  <si>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</si>
  <si>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</si>
  <si>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</si>
  <si>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</si>
  <si>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</si>
  <si>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</si>
  <si>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</si>
  <si>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</si>
  <si>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</si>
  <si>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</si>
  <si>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</si>
  <si>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</si>
  <si>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</si>
  <si>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</si>
  <si>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</si>
  <si>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</si>
  <si>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</si>
  <si>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</si>
  <si>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</si>
  <si>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</si>
  <si>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</si>
  <si>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</si>
  <si>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</si>
  <si>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</si>
  <si>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</si>
  <si>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</si>
  <si>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</si>
  <si>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</si>
  <si>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</si>
  <si>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</si>
  <si>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</si>
  <si>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</si>
  <si>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</si>
  <si>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</si>
  <si>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</si>
  <si>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</si>
  <si>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</si>
  <si>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</si>
  <si>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</si>
  <si>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</si>
  <si>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</si>
  <si>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</si>
  <si>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</si>
  <si>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</si>
  <si>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</si>
  <si>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</si>
  <si>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</si>
  <si>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</si>
  <si>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</si>
  <si>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</si>
  <si>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</si>
  <si>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</si>
  <si>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</si>
  <si>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</si>
  <si>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</si>
  <si>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</si>
  <si>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</si>
  <si>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</si>
  <si>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</si>
  <si>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</si>
  <si>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</si>
  <si>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</si>
  <si>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</si>
  <si>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</si>
  <si>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</si>
  <si>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</si>
  <si>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</si>
  <si>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</si>
  <si>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</si>
  <si>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</si>
  <si>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</si>
  <si>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</si>
  <si>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</si>
  <si>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</si>
  <si>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</si>
  <si>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</si>
  <si>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</si>
  <si>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</si>
  <si>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</si>
  <si>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</si>
  <si>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</si>
  <si>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</si>
  <si>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</si>
  <si>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</si>
  <si>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</si>
  <si>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</si>
  <si>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</si>
  <si>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</si>
  <si>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</si>
  <si>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</si>
  <si>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</si>
  <si>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</si>
  <si>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</si>
  <si>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</si>
  <si>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</si>
  <si>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</si>
  <si>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</si>
  <si>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</si>
  <si>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</si>
  <si>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</si>
  <si>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</si>
  <si>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</si>
  <si>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</si>
  <si>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</si>
  <si>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</si>
  <si>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</si>
  <si>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</si>
  <si>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</si>
  <si>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</si>
  <si>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</si>
  <si>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</si>
  <si>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</si>
  <si>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</si>
  <si>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</si>
  <si>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</si>
  <si>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</si>
  <si>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</si>
  <si>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</si>
  <si>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</si>
  <si>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</si>
  <si>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</si>
  <si>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</si>
  <si>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</si>
  <si>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</si>
  <si>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</si>
  <si>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</si>
  <si>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</si>
  <si>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</si>
  <si>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</si>
  <si>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</si>
  <si>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</si>
  <si>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</si>
  <si>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</si>
  <si>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</si>
  <si>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</si>
  <si>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</si>
  <si>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</si>
  <si>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</si>
  <si>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</si>
  <si>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</si>
  <si>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</si>
  <si>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</si>
  <si>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</si>
  <si>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</si>
  <si>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</si>
  <si>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</si>
  <si>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</si>
  <si>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</si>
  <si>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</si>
  <si>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</si>
  <si>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</si>
  <si>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</si>
  <si>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</si>
  <si>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</si>
  <si>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</si>
  <si>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</si>
  <si>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</si>
  <si>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</si>
  <si>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</si>
  <si>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</si>
  <si>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</si>
  <si>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</si>
  <si>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</si>
  <si>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</si>
  <si>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</si>
  <si>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</si>
  <si>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</si>
  <si>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</si>
  <si>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</si>
  <si>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</si>
  <si>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</si>
  <si>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</si>
  <si>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</si>
  <si>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</si>
  <si>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</si>
  <si>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</si>
  <si>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</si>
  <si>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</si>
  <si>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</si>
  <si>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</si>
  <si>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</si>
  <si>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</si>
  <si>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</si>
  <si>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</si>
  <si>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</si>
  <si>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</si>
  <si>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</si>
  <si>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</si>
  <si>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</si>
  <si>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</si>
  <si>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</si>
  <si>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</si>
  <si>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</si>
  <si>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</si>
  <si>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</si>
  <si>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</si>
  <si>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</si>
  <si>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</si>
  <si>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</si>
  <si>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</si>
  <si>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</si>
  <si>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</si>
  <si>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</si>
  <si>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</si>
  <si>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</si>
  <si>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</si>
  <si>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</si>
  <si>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</si>
  <si>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</si>
  <si>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</si>
  <si>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</si>
  <si>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</si>
  <si>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</si>
  <si>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</si>
  <si>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</si>
  <si>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</si>
  <si>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</si>
  <si>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</si>
  <si>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</si>
  <si>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</si>
  <si>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</si>
  <si>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</si>
  <si>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</si>
  <si>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</si>
  <si>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</si>
  <si>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</si>
  <si>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</si>
  <si>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</si>
  <si>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</si>
  <si>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</si>
  <si>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</si>
  <si>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</si>
  <si>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</si>
  <si>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</si>
  <si>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</si>
  <si>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</si>
  <si>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</si>
  <si>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</si>
  <si>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</si>
  <si>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</si>
  <si>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</si>
  <si>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</si>
  <si>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</si>
  <si>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</si>
  <si>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</si>
  <si>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</si>
  <si>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</si>
  <si>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</si>
  <si>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</si>
  <si>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</si>
  <si>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</si>
  <si>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</si>
  <si>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</si>
  <si>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</si>
  <si>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</si>
  <si>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</si>
  <si>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</si>
  <si>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</si>
  <si>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</si>
  <si>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</si>
  <si>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</si>
  <si>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</si>
  <si>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</si>
  <si>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</si>
  <si>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</si>
  <si>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</si>
  <si>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</si>
  <si>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</si>
  <si>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</si>
  <si>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</si>
  <si>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</si>
  <si>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</si>
  <si>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</si>
  <si>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</si>
  <si>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</si>
  <si>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</si>
  <si>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</si>
  <si>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</si>
  <si>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</si>
  <si>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</si>
  <si>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</si>
  <si>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</si>
  <si>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</si>
  <si>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</si>
  <si>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</si>
  <si>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</si>
  <si>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</si>
  <si>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</si>
  <si>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</si>
  <si>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</si>
  <si>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</si>
  <si>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</si>
  <si>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</si>
  <si>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</si>
  <si>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</si>
  <si>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</si>
  <si>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</si>
  <si>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</si>
  <si>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</si>
  <si>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</si>
  <si>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</si>
  <si>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</si>
  <si>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</si>
  <si>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</si>
  <si>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</si>
  <si>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</si>
  <si>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</si>
  <si>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</si>
  <si>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</si>
  <si>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</si>
  <si>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</si>
  <si>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</si>
  <si>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</si>
  <si>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</si>
  <si>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</si>
  <si>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</si>
  <si>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</si>
  <si>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</si>
  <si>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</si>
  <si>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</si>
  <si>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</si>
  <si>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</si>
  <si>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</si>
  <si>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</si>
  <si>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</si>
  <si>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</si>
  <si>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</si>
  <si>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</si>
  <si>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</si>
  <si>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</si>
  <si>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</si>
  <si>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</si>
  <si>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</si>
  <si>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</si>
  <si>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</si>
  <si>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</si>
  <si>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</si>
  <si>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</si>
  <si>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</si>
  <si>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</si>
  <si>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</si>
  <si>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</si>
  <si>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</si>
  <si>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</si>
  <si>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</si>
  <si>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</si>
  <si>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</si>
  <si>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</si>
  <si>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</si>
  <si>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</si>
  <si>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</si>
  <si>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</si>
  <si>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</si>
  <si>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</si>
  <si>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</si>
  <si>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</si>
  <si>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</si>
  <si>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</si>
  <si>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</si>
  <si>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</si>
  <si>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</si>
  <si>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</si>
  <si>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</si>
  <si>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</si>
  <si>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</si>
  <si>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</si>
  <si>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</si>
  <si>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</si>
  <si>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</si>
  <si>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</si>
  <si>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</si>
  <si>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</si>
  <si>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</si>
  <si>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</si>
  <si>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</si>
  <si>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</si>
  <si>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</si>
  <si>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</si>
  <si>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</si>
  <si>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</si>
  <si>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</si>
  <si>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</si>
  <si>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</si>
  <si>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</si>
  <si>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</si>
  <si>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</si>
  <si>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</si>
  <si>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</si>
  <si>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</si>
  <si>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</si>
  <si>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</si>
  <si>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</si>
  <si>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</si>
  <si>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</si>
  <si>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</si>
  <si>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</si>
  <si>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</si>
  <si>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</si>
  <si>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</si>
  <si>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</si>
  <si>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</si>
  <si>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</si>
  <si>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</si>
  <si>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</si>
  <si>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</si>
  <si>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</si>
  <si>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</si>
  <si>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</si>
  <si>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</si>
  <si>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</si>
  <si>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</si>
  <si>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</si>
  <si>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</si>
  <si>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</si>
  <si>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</si>
  <si>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</si>
  <si>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</si>
  <si>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</si>
  <si>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</si>
  <si>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</si>
  <si>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</si>
  <si>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</si>
  <si>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</si>
  <si>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</si>
  <si>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</si>
  <si>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</si>
  <si>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</si>
  <si>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</si>
  <si>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</si>
  <si>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</si>
  <si>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</si>
  <si>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</si>
  <si>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</si>
  <si>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</si>
  <si>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</si>
  <si>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</si>
  <si>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</si>
  <si>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</si>
  <si>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</si>
  <si>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</si>
  <si>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</si>
  <si>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</si>
  <si>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</si>
  <si>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</si>
  <si>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</si>
  <si>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</si>
  <si>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</si>
  <si>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</si>
  <si>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</si>
  <si>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</si>
  <si>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</si>
  <si>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</si>
  <si>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</si>
  <si>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</si>
  <si>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</si>
  <si>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</si>
  <si>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</si>
  <si>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</si>
  <si>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</si>
  <si>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</si>
  <si>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</si>
  <si>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</si>
  <si>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</si>
  <si>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</si>
  <si>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</si>
  <si>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</si>
  <si>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</si>
  <si>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</si>
  <si>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</si>
  <si>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</si>
  <si>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</si>
  <si>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</si>
  <si>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</si>
  <si>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</si>
  <si>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</si>
  <si>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</si>
  <si>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</si>
  <si>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</si>
  <si>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</si>
  <si>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</si>
  <si>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</si>
  <si>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</si>
  <si>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</si>
  <si>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</si>
  <si>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</si>
  <si>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</si>
  <si>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</si>
  <si>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</si>
  <si>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</si>
  <si>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</si>
  <si>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</si>
  <si>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</si>
  <si>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</si>
  <si>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</si>
  <si>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</si>
  <si>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</si>
  <si>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</si>
  <si>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</si>
  <si>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</si>
  <si>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</si>
  <si>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</si>
  <si>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</si>
  <si>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</si>
  <si>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</si>
  <si>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</si>
  <si>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</si>
  <si>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</si>
  <si>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</si>
  <si>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</si>
  <si>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</si>
  <si>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</si>
  <si>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</si>
  <si>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</si>
  <si>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</si>
  <si>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</si>
  <si>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</si>
  <si>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</si>
  <si>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</si>
  <si>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</si>
  <si>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</si>
  <si>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</si>
  <si>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</si>
  <si>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</si>
  <si>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</si>
  <si>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</si>
  <si>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</si>
  <si>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</si>
  <si>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</si>
  <si>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</si>
  <si>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</si>
  <si>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</si>
  <si>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</si>
  <si>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</si>
  <si>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</si>
  <si>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</si>
  <si>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</si>
  <si>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</si>
  <si>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</si>
  <si>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</si>
  <si>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</si>
  <si>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</si>
  <si>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</si>
  <si>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</si>
  <si>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</si>
  <si>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</si>
  <si>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</si>
  <si>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</si>
  <si>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</si>
  <si>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</si>
  <si>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</si>
  <si>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</si>
  <si>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</si>
  <si>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</si>
  <si>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</si>
  <si>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</si>
  <si>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</si>
  <si>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</si>
  <si>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</si>
  <si>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</si>
  <si>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</si>
  <si>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</si>
  <si>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</si>
  <si>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</si>
  <si>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</si>
  <si>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</si>
  <si>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</si>
  <si>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</si>
  <si>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</si>
  <si>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</si>
  <si>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</si>
  <si>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</si>
  <si>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</si>
  <si>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</si>
  <si>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</si>
  <si>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</si>
  <si>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</si>
  <si>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</si>
  <si>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</si>
  <si>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</si>
  <si>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</si>
  <si>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</si>
  <si>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</si>
  <si>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</si>
  <si>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</si>
  <si>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</si>
  <si>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</si>
  <si>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</si>
  <si>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</si>
  <si>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</si>
  <si>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</si>
  <si>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</si>
  <si>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</si>
  <si>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</si>
  <si>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</si>
  <si>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</si>
  <si>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</si>
  <si>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</si>
  <si>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</si>
  <si>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</si>
  <si>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</si>
  <si>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</si>
  <si>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</si>
  <si>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</si>
  <si>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</si>
  <si>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</si>
  <si>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</si>
  <si>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</si>
  <si>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</si>
  <si>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</si>
  <si>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</si>
  <si>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</si>
  <si>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</si>
  <si>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</si>
  <si>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</si>
  <si>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</si>
  <si>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</si>
  <si>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</si>
  <si>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</si>
  <si>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</si>
  <si>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</si>
  <si>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</si>
  <si>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</si>
  <si>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</si>
  <si>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</si>
  <si>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</si>
  <si>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</si>
  <si>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</si>
  <si>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</si>
  <si>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</si>
  <si>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</si>
  <si>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</si>
  <si>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</si>
  <si>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</si>
  <si>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</si>
  <si>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</si>
  <si>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</si>
  <si>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</si>
  <si>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</si>
  <si>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</si>
  <si>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</si>
  <si>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</si>
  <si>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</si>
  <si>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</si>
  <si>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</si>
  <si>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</si>
  <si>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</si>
  <si>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</si>
  <si>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</si>
  <si>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</si>
  <si>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</si>
  <si>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</si>
  <si>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</si>
  <si>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</si>
  <si>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</si>
  <si>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</si>
  <si>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</si>
  <si>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</si>
  <si>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</si>
  <si>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</si>
  <si>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</si>
  <si>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</si>
  <si>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</si>
  <si>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</si>
  <si>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</si>
  <si>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</si>
  <si>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</si>
  <si>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</si>
  <si>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</si>
  <si>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</si>
  <si>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</si>
  <si>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</si>
  <si>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</si>
  <si>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</si>
  <si>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</si>
  <si>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</si>
  <si>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</si>
  <si>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</si>
  <si>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</si>
  <si>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</si>
  <si>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</si>
  <si>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</si>
  <si>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</si>
  <si>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</si>
  <si>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</si>
  <si>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</si>
  <si>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</si>
  <si>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</si>
  <si>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</si>
  <si>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</si>
  <si>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</si>
  <si>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</si>
  <si>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</si>
  <si>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</si>
  <si>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</si>
  <si>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</si>
  <si>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</si>
  <si>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</si>
  <si>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</si>
  <si>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</si>
  <si>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</si>
  <si>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</si>
  <si>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</si>
  <si>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</si>
  <si>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</si>
  <si>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</si>
  <si>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</si>
  <si>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</si>
  <si>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</si>
  <si>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</si>
  <si>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</si>
  <si>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</si>
  <si>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</si>
  <si>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</si>
  <si>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</si>
  <si>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</si>
  <si>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</si>
  <si>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</si>
  <si>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</si>
  <si>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</si>
  <si>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</si>
  <si>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</si>
  <si>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</si>
  <si>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</si>
  <si>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</si>
  <si>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</si>
  <si>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</si>
  <si>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</si>
  <si>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</si>
  <si>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</si>
  <si>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</si>
  <si>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</si>
  <si>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</si>
  <si>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</si>
  <si>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</si>
  <si>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</si>
  <si>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</si>
  <si>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</si>
  <si>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</si>
  <si>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</si>
  <si>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</si>
  <si>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</si>
  <si>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</si>
  <si>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</si>
  <si>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</si>
  <si>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</si>
  <si>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</si>
  <si>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</si>
  <si>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</si>
  <si>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</si>
  <si>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</si>
  <si>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</si>
  <si>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</si>
  <si>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</si>
  <si>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</si>
  <si>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</si>
  <si>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</si>
  <si>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</si>
  <si>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</si>
  <si>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</si>
  <si>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</si>
  <si>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</si>
  <si>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</si>
  <si>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</si>
  <si>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</si>
  <si>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</si>
  <si>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</si>
  <si>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</si>
  <si>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</si>
  <si>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</si>
  <si>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</si>
  <si>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</si>
  <si>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</si>
  <si>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</si>
  <si>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</si>
  <si>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</si>
  <si>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</si>
  <si>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</si>
  <si>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</si>
  <si>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</si>
  <si>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</si>
  <si>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</si>
  <si>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</si>
  <si>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</si>
  <si>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</si>
  <si>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</si>
  <si>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</si>
  <si>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</si>
  <si>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</si>
  <si>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</si>
  <si>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</si>
  <si>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</si>
  <si>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</si>
  <si>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</si>
  <si>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</si>
  <si>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</si>
  <si>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</si>
  <si>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</si>
  <si>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</si>
  <si>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</si>
  <si>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</si>
  <si>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</si>
  <si>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</si>
  <si>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</si>
  <si>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</si>
  <si>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</si>
  <si>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</si>
  <si>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</si>
  <si>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</si>
  <si>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</si>
  <si>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</si>
  <si>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</si>
  <si>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</si>
  <si>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</si>
  <si>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</si>
  <si>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</si>
  <si>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</si>
  <si>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</si>
  <si>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</si>
  <si>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</si>
  <si>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</si>
  <si>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</si>
  <si>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</si>
  <si>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</si>
  <si>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</si>
  <si>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</si>
  <si>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</si>
  <si>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</si>
  <si>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</si>
  <si>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</si>
  <si>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</si>
  <si>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</si>
  <si>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</si>
  <si>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</si>
  <si>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</si>
  <si>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</si>
  <si>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</si>
  <si>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</si>
  <si>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</si>
  <si>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</si>
  <si>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</si>
  <si>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</si>
  <si>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</si>
  <si>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</si>
  <si>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</si>
  <si>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</si>
  <si>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</si>
  <si>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</si>
  <si>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</si>
  <si>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</si>
  <si>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</si>
  <si>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</si>
  <si>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</si>
  <si>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</si>
  <si>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</si>
  <si>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</si>
  <si>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</si>
  <si>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</si>
  <si>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</si>
  <si>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</si>
  <si>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</si>
  <si>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</si>
  <si>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</si>
  <si>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</si>
  <si>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</si>
  <si>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</si>
  <si>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</si>
  <si>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</si>
  <si>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</si>
  <si>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</si>
  <si>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</si>
  <si>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</si>
  <si>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</si>
  <si>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</si>
  <si>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</si>
  <si>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</si>
  <si>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</si>
  <si>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</si>
  <si>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</si>
  <si>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</si>
  <si>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</si>
  <si>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</si>
  <si>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</si>
  <si>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</si>
  <si>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</si>
  <si>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</si>
  <si>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</si>
  <si>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</si>
  <si>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</si>
  <si>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</si>
  <si>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</si>
  <si>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</si>
  <si>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</si>
  <si>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</si>
  <si>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</si>
  <si>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</si>
  <si>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</si>
  <si>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</si>
  <si>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</si>
  <si>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</si>
  <si>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</si>
  <si>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</si>
  <si>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</si>
  <si>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</si>
  <si>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</si>
  <si>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</si>
  <si>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</si>
  <si>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</si>
  <si>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</si>
  <si>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</si>
  <si>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</si>
  <si>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</si>
  <si>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</si>
  <si>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</si>
  <si>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</si>
  <si>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</si>
  <si>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</si>
  <si>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</si>
  <si>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</si>
  <si>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</si>
  <si>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</si>
  <si>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</si>
  <si>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</si>
  <si>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</si>
  <si>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</si>
  <si>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</si>
  <si>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</si>
  <si>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</si>
  <si>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</si>
  <si>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</si>
  <si>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</si>
  <si>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</si>
  <si>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</si>
  <si>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</si>
  <si>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</si>
  <si>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</si>
  <si>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</si>
  <si>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</si>
  <si>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</si>
  <si>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</si>
  <si>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</si>
  <si>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</si>
  <si>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</si>
  <si>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</si>
  <si>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</si>
  <si>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</si>
  <si>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</si>
  <si>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</si>
  <si>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</si>
  <si>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</si>
  <si>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</si>
  <si>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</si>
  <si>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</si>
  <si>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</si>
  <si>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</si>
  <si>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</si>
  <si>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</si>
  <si>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</si>
  <si>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</si>
  <si>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</si>
  <si>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</si>
  <si>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</si>
  <si>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</si>
  <si>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</si>
  <si>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</si>
  <si>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</si>
  <si>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</si>
  <si>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</si>
  <si>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</si>
  <si>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</si>
  <si>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</si>
  <si>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</si>
  <si>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</si>
  <si>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</si>
  <si>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</si>
  <si>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</si>
  <si>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</si>
  <si>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</si>
  <si>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</si>
  <si>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</si>
  <si>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</si>
  <si>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</si>
  <si>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</si>
  <si>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</si>
  <si>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</si>
  <si>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</si>
  <si>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</si>
  <si>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</si>
  <si>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</si>
  <si>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</si>
  <si>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</si>
  <si>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</si>
  <si>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</si>
  <si>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</si>
  <si>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</si>
  <si>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</si>
  <si>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</si>
  <si>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</si>
  <si>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</si>
  <si>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</si>
  <si>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</si>
  <si>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</si>
  <si>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</si>
  <si>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</si>
  <si>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</si>
  <si>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</si>
  <si>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</si>
  <si>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</si>
  <si>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</si>
  <si>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</si>
  <si>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</si>
  <si>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</si>
  <si>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</si>
  <si>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</si>
  <si>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</si>
  <si>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</si>
  <si>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</si>
  <si>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</si>
  <si>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</si>
  <si>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</si>
  <si>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</si>
  <si>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</si>
  <si>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</si>
  <si>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</si>
  <si>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</si>
  <si>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</si>
  <si>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</si>
  <si>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</si>
  <si>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</si>
  <si>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</si>
  <si>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</si>
  <si>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</si>
  <si>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</si>
  <si>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</si>
  <si>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</si>
  <si>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</si>
  <si>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</si>
  <si>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</si>
  <si>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</si>
  <si>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</si>
  <si>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</si>
  <si>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</si>
  <si>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</si>
  <si>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</si>
  <si>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</si>
  <si>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</si>
  <si>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</si>
  <si>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</si>
  <si>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</si>
  <si>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</si>
  <si>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</si>
  <si>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</si>
  <si>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</si>
  <si>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</si>
  <si>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</si>
  <si>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</si>
  <si>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</si>
  <si>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</si>
  <si>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</si>
  <si>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</si>
  <si>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</si>
  <si>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</si>
  <si>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</si>
  <si>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</si>
  <si>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</si>
  <si>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</si>
  <si>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</si>
  <si>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</si>
  <si>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</si>
  <si>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</si>
  <si>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</si>
  <si>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</si>
  <si>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</si>
  <si>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</si>
  <si>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</si>
  <si>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</si>
  <si>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</si>
  <si>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</si>
  <si>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</si>
  <si>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</si>
  <si>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</si>
  <si>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</si>
  <si>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</si>
  <si>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</si>
  <si>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</si>
  <si>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</si>
  <si>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</si>
  <si>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</si>
  <si>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</si>
  <si>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</si>
  <si>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</si>
  <si>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</si>
  <si>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</si>
  <si>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</si>
  <si>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</si>
  <si>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</si>
  <si>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</si>
  <si>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</si>
  <si>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</si>
  <si>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</si>
  <si>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</si>
  <si>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</si>
  <si>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</si>
  <si>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</si>
  <si>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</si>
  <si>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</si>
  <si>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</si>
  <si>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</si>
  <si>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</si>
  <si>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</si>
  <si>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</si>
  <si>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</si>
  <si>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</si>
  <si>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</si>
  <si>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</si>
  <si>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</si>
  <si>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</si>
  <si>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</si>
  <si>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</si>
  <si>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</si>
  <si>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</si>
  <si>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</si>
  <si>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</si>
  <si>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</si>
  <si>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</si>
  <si>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</si>
  <si>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</si>
  <si>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</si>
  <si>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</si>
  <si>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</si>
  <si>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</si>
  <si>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</si>
  <si>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</si>
  <si>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</si>
  <si>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</si>
  <si>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</si>
  <si>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</si>
  <si>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</si>
  <si>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</si>
  <si>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</si>
  <si>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</si>
  <si>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</si>
  <si>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</si>
  <si>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</si>
  <si>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</si>
  <si>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</si>
  <si>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</si>
  <si>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</si>
  <si>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</si>
  <si>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</si>
  <si>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</si>
  <si>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</si>
  <si>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</si>
  <si>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</si>
  <si>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</si>
  <si>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</si>
  <si>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</si>
  <si>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</si>
  <si>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</si>
  <si>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</si>
  <si>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</si>
  <si>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</si>
  <si>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</si>
  <si>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</si>
  <si>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</si>
  <si>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</si>
  <si>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</si>
  <si>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</si>
  <si>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</si>
  <si>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</si>
  <si>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</si>
  <si>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</si>
  <si>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</si>
  <si>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</si>
  <si>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</si>
  <si>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</si>
  <si>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</si>
  <si>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</si>
  <si>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</si>
  <si>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</si>
  <si>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</si>
  <si>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</si>
  <si>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</si>
  <si>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</si>
  <si>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</si>
  <si>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</si>
  <si>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</si>
  <si>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</si>
  <si>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</si>
  <si>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</si>
  <si>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</si>
  <si>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</si>
  <si>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</si>
  <si>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</si>
  <si>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</si>
  <si>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</si>
  <si>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</si>
  <si>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</si>
  <si>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</si>
  <si>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</si>
  <si>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</si>
  <si>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</si>
  <si>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</si>
  <si>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</si>
  <si>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</si>
  <si>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</si>
  <si>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</si>
  <si>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</si>
  <si>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</si>
  <si>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</si>
  <si>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</si>
  <si>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</si>
  <si>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</si>
  <si>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</si>
  <si>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</si>
  <si>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</si>
  <si>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</si>
  <si>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</si>
  <si>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</si>
  <si>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</si>
  <si>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</si>
  <si>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</si>
  <si>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</si>
  <si>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</si>
  <si>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</si>
  <si>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</si>
  <si>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</si>
  <si>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</si>
  <si>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</si>
  <si>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</si>
  <si>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</si>
  <si>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</si>
  <si>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</si>
  <si>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</si>
  <si>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</si>
  <si>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</si>
  <si>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</si>
  <si>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</si>
  <si>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</si>
  <si>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</si>
  <si>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</si>
  <si>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</si>
  <si>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</si>
  <si>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</si>
  <si>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</si>
  <si>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</si>
  <si>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</si>
  <si>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</si>
  <si>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</si>
  <si>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</si>
  <si>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</si>
  <si>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</si>
  <si>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</si>
  <si>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</si>
  <si>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</si>
  <si>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</si>
  <si>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</si>
  <si>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</si>
  <si>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</si>
  <si>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</si>
  <si>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</si>
  <si>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</si>
  <si>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</si>
  <si>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</si>
  <si>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</si>
  <si>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</si>
  <si>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</si>
  <si>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</si>
  <si>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</si>
  <si>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</si>
  <si>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</si>
  <si>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</si>
  <si>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</si>
  <si>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</si>
  <si>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</si>
  <si>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</si>
  <si>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</si>
  <si>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</si>
  <si>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</si>
  <si>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</si>
  <si>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</si>
  <si>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</si>
  <si>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</si>
  <si>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</si>
  <si>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</si>
  <si>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</si>
  <si>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</si>
  <si>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</si>
  <si>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</si>
  <si>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</si>
  <si>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</si>
  <si>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</si>
  <si>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</si>
  <si>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</si>
  <si>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</si>
  <si>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</si>
  <si>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</si>
  <si>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</si>
  <si>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</si>
  <si>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</si>
  <si>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</si>
  <si>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</si>
  <si>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</si>
  <si>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</si>
  <si>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</si>
  <si>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</si>
  <si>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</si>
  <si>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</si>
  <si>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</si>
  <si>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</si>
  <si>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</si>
  <si>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</si>
  <si>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</si>
  <si>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</si>
  <si>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</si>
  <si>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</si>
  <si>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</si>
  <si>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</si>
  <si>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</si>
  <si>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</si>
  <si>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</si>
  <si>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</si>
  <si>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</si>
  <si>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</si>
  <si>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</si>
  <si>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</si>
  <si>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</si>
  <si>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</si>
  <si>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</si>
  <si>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</si>
  <si>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</si>
  <si>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</si>
  <si>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</si>
  <si>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</si>
  <si>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</si>
  <si>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</si>
  <si>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</si>
  <si>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</si>
  <si>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</si>
  <si>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</si>
  <si>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</si>
  <si>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</si>
  <si>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</si>
  <si>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</si>
  <si>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</si>
  <si>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</si>
  <si>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</si>
  <si>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</si>
  <si>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</si>
  <si>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</si>
  <si>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</si>
  <si>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</si>
  <si>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</si>
  <si>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</si>
  <si>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</si>
  <si>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</si>
  <si>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</si>
  <si>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</si>
  <si>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</si>
  <si>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</si>
  <si>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</si>
  <si>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</si>
  <si>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</si>
  <si>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</si>
  <si>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</si>
  <si>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</si>
  <si>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</si>
  <si>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</si>
  <si>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</si>
  <si>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</si>
  <si>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</si>
  <si>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</si>
  <si>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</si>
  <si>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</si>
  <si>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</si>
  <si>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</si>
  <si>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</si>
  <si>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</si>
  <si>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</si>
  <si>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</si>
  <si>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</si>
  <si>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</si>
  <si>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</si>
  <si>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</si>
  <si>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</si>
  <si>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</si>
  <si>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</si>
  <si>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</si>
  <si>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</si>
  <si>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</si>
  <si>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</si>
  <si>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</si>
  <si>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</si>
  <si>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</si>
  <si>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</si>
  <si>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</si>
  <si>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</si>
  <si>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</si>
  <si>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</si>
  <si>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</si>
  <si>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</si>
  <si>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</si>
  <si>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</si>
  <si>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</si>
  <si>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</si>
  <si>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</si>
  <si>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</si>
  <si>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</si>
  <si>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</si>
  <si>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</si>
  <si>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</si>
  <si>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</si>
  <si>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</si>
  <si>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</si>
  <si>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</si>
  <si>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</si>
  <si>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</si>
  <si>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</si>
  <si>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</si>
  <si>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</si>
  <si>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</si>
  <si>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</si>
  <si>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</si>
  <si>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</si>
  <si>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</si>
  <si>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</si>
  <si>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</si>
  <si>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</si>
  <si>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</si>
  <si>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</si>
  <si>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</si>
  <si>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</si>
  <si>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</si>
  <si>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</si>
  <si>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</si>
  <si>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</si>
  <si>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</si>
  <si>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</si>
  <si>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</si>
  <si>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</si>
  <si>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</si>
  <si>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</si>
  <si>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</si>
  <si>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</si>
  <si>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</si>
  <si>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</si>
  <si>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</si>
  <si>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</si>
  <si>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</si>
  <si>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</si>
  <si>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</si>
  <si>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</si>
  <si>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</si>
  <si>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</si>
  <si>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</si>
  <si>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</si>
  <si>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</si>
  <si>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</si>
  <si>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</si>
  <si>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</si>
  <si>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</si>
  <si>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</si>
  <si>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</si>
  <si>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</si>
  <si>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</si>
  <si>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</si>
  <si>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</si>
  <si>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</si>
  <si>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</si>
  <si>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</si>
  <si>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</si>
  <si>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</si>
  <si>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</si>
  <si>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</si>
  <si>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</si>
  <si>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</si>
  <si>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</si>
  <si>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</si>
  <si>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</si>
  <si>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</si>
  <si>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</si>
  <si>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</si>
  <si>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</si>
  <si>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</si>
  <si>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</si>
  <si>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</si>
  <si>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</si>
  <si>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</si>
  <si>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</si>
  <si>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</si>
  <si>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</si>
  <si>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</si>
  <si>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</si>
  <si>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</si>
  <si>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</si>
  <si>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</si>
  <si>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</si>
  <si>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</si>
  <si>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</si>
  <si>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</si>
  <si>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</si>
  <si>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</si>
  <si>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</si>
  <si>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</si>
  <si>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</si>
  <si>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</si>
  <si>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</si>
  <si>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</si>
  <si>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</si>
  <si>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</si>
  <si>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</si>
  <si>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</si>
  <si>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</si>
  <si>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</si>
  <si>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</si>
  <si>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</si>
  <si>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</si>
  <si>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</si>
  <si>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</si>
  <si>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</si>
  <si>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</si>
  <si>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</si>
  <si>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</si>
  <si>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</si>
  <si>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</si>
  <si>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</si>
  <si>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</si>
  <si>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</si>
  <si>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</si>
  <si>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</si>
  <si>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</si>
  <si>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</si>
  <si>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</si>
  <si>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</si>
  <si>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</si>
  <si>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</si>
  <si>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</si>
  <si>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</si>
  <si>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</si>
  <si>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</si>
  <si>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</si>
  <si>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</si>
  <si>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</si>
  <si>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</si>
  <si>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</si>
  <si>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</si>
  <si>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</si>
  <si>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</si>
  <si>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</si>
  <si>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</si>
  <si>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</si>
  <si>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</si>
  <si>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</si>
  <si>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</si>
  <si>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</si>
  <si>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</si>
  <si>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</si>
  <si>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</si>
  <si>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</si>
  <si>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</si>
  <si>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</si>
  <si>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</si>
  <si>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</si>
  <si>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</si>
  <si>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</si>
  <si>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</si>
  <si>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</si>
  <si>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</si>
  <si>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</si>
  <si>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</si>
  <si>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</si>
  <si>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</si>
  <si>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</si>
  <si>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</si>
  <si>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</si>
  <si>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</si>
  <si>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</si>
  <si>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</si>
  <si>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</si>
  <si>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</si>
  <si>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</si>
  <si>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</si>
  <si>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</si>
  <si>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</si>
  <si>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</si>
  <si>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</si>
  <si>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</si>
  <si>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</si>
  <si>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</si>
  <si>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</si>
  <si>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</si>
  <si>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</si>
  <si>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</si>
  <si>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</si>
  <si>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</si>
  <si>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</si>
  <si>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</si>
  <si>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</si>
  <si>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</si>
  <si>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</si>
  <si>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</si>
  <si>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</si>
  <si>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</si>
  <si>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</si>
  <si>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</si>
  <si>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</si>
  <si>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</si>
  <si>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</si>
  <si>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</si>
  <si>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</si>
  <si>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</si>
  <si>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</si>
  <si>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</si>
  <si>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</si>
  <si>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</si>
  <si>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</si>
  <si>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</si>
  <si>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</si>
  <si>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</si>
  <si>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</si>
  <si>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</si>
  <si>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</si>
  <si>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</si>
  <si>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</si>
  <si>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</si>
  <si>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</si>
  <si>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</si>
  <si>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</si>
  <si>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</si>
  <si>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</si>
  <si>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</si>
  <si>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</si>
  <si>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</si>
  <si>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</si>
  <si>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</si>
  <si>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</si>
  <si>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</si>
  <si>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</si>
  <si>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</si>
  <si>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</si>
  <si>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</si>
  <si>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</si>
  <si>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</si>
  <si>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</si>
  <si>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</si>
  <si>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</si>
  <si>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</si>
  <si>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</si>
  <si>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</si>
  <si>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</si>
  <si>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</si>
  <si>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</si>
  <si>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</si>
  <si>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</si>
  <si>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</si>
  <si>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</si>
  <si>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</si>
  <si>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</si>
  <si>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</si>
  <si>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</si>
  <si>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</si>
  <si>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</si>
  <si>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</si>
  <si>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</si>
  <si>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</si>
  <si>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</si>
  <si>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</si>
  <si>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</si>
  <si>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</si>
  <si>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</si>
  <si>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</si>
  <si>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</si>
  <si>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</si>
  <si>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</si>
  <si>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</si>
  <si>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</si>
  <si>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</si>
  <si>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</si>
  <si>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</si>
  <si>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</si>
  <si>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</si>
  <si>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</si>
  <si>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</si>
  <si>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</si>
  <si>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</si>
  <si>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</si>
  <si>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</si>
  <si>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</si>
  <si>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</si>
  <si>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</si>
  <si>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</si>
  <si>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</si>
  <si>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</si>
  <si>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</si>
  <si>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</si>
  <si>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</si>
  <si>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</si>
  <si>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</si>
  <si>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</si>
  <si>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</si>
  <si>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</si>
  <si>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</si>
  <si>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</si>
  <si>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</si>
  <si>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</si>
  <si>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</si>
  <si>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</si>
  <si>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</si>
  <si>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</si>
  <si>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</si>
  <si>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</si>
  <si>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</si>
  <si>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</si>
  <si>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</si>
  <si>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</si>
  <si>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</si>
  <si>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</si>
  <si>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</si>
  <si>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</si>
  <si>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</si>
  <si>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</si>
  <si>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</si>
  <si>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</si>
  <si>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</si>
  <si>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</si>
  <si>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</si>
  <si>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</si>
  <si>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</si>
  <si>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</si>
  <si>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</si>
  <si>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</si>
  <si>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</si>
  <si>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</si>
  <si>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</si>
  <si>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</si>
  <si>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</si>
  <si>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</si>
  <si>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</si>
  <si>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</si>
  <si>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</si>
  <si>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</si>
  <si>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</si>
  <si>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</si>
  <si>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</si>
  <si>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</si>
  <si>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</si>
  <si>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</si>
  <si>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</si>
  <si>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</si>
  <si>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</si>
  <si>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</si>
  <si>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</si>
  <si>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</si>
  <si>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</si>
  <si>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</si>
  <si>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</si>
  <si>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</si>
  <si>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</si>
  <si>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</si>
  <si>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</si>
  <si>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</si>
  <si>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</si>
  <si>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</si>
  <si>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</si>
  <si>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</si>
  <si>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</si>
  <si>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</si>
  <si>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</si>
  <si>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</si>
  <si>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</si>
  <si>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</si>
  <si>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</si>
  <si>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</si>
  <si>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</si>
  <si>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</si>
  <si>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</si>
  <si>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</si>
  <si>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</si>
  <si>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</si>
  <si>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</si>
  <si>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</si>
  <si>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</si>
  <si>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</si>
  <si>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</si>
  <si>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</si>
  <si>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</si>
  <si>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</si>
  <si>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</si>
  <si>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</si>
  <si>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</si>
  <si>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</si>
  <si>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</si>
  <si>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</si>
  <si>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</si>
  <si>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</si>
  <si>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</si>
  <si>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</si>
  <si>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</si>
  <si>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</si>
  <si>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</si>
  <si>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</si>
  <si>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</si>
  <si>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</si>
  <si>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</si>
  <si>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</si>
  <si>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</si>
  <si>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</si>
  <si>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</si>
  <si>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</si>
  <si>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</si>
  <si>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</si>
  <si>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</si>
  <si>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</si>
  <si>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</si>
  <si>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</si>
  <si>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</si>
  <si>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</si>
  <si>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</si>
  <si>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</si>
  <si>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</si>
  <si>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</si>
  <si>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</si>
  <si>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</si>
  <si>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</si>
  <si>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</si>
  <si>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</si>
  <si>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</si>
  <si>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</si>
  <si>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</si>
  <si>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</si>
  <si>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</si>
  <si>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</si>
  <si>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</si>
  <si>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</si>
  <si>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</si>
  <si>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</si>
  <si>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</si>
  <si>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</si>
  <si>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</si>
  <si>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</si>
  <si>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</si>
  <si>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</si>
  <si>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</si>
  <si>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</si>
  <si>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</si>
  <si>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</si>
  <si>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</si>
  <si>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</si>
  <si>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</si>
  <si>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</si>
  <si>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</si>
  <si>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</si>
  <si>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</si>
  <si>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</si>
  <si>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</si>
  <si>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</si>
  <si>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</si>
  <si>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</si>
  <si>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</si>
  <si>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</si>
  <si>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</si>
  <si>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</si>
  <si>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</si>
  <si>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</si>
  <si>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</si>
  <si>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</si>
  <si>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</si>
  <si>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</si>
  <si>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</si>
  <si>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</si>
  <si>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</si>
  <si>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</si>
  <si>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</si>
  <si>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</si>
  <si>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</si>
  <si>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</si>
  <si>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</si>
  <si>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</si>
  <si>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</si>
  <si>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</si>
  <si>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</si>
  <si>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</si>
  <si>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</si>
  <si>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</si>
  <si>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</si>
  <si>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</si>
  <si>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</si>
  <si>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</si>
  <si>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</si>
  <si>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</si>
  <si>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</si>
  <si>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</si>
  <si>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</si>
  <si>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</si>
  <si>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</si>
  <si>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</si>
  <si>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</si>
  <si>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</si>
  <si>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</si>
  <si>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</si>
  <si>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</si>
  <si>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</si>
  <si>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</si>
  <si>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</si>
  <si>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</si>
  <si>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</si>
  <si>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</si>
  <si>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</si>
  <si>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</si>
  <si>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</si>
  <si>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</si>
  <si>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</si>
  <si>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</si>
  <si>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</si>
  <si>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</si>
  <si>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</si>
  <si>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</si>
  <si>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</si>
  <si>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</si>
  <si>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</si>
  <si>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</si>
  <si>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</si>
  <si>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</si>
  <si>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</si>
  <si>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</si>
  <si>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</si>
  <si>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</si>
  <si>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</si>
  <si>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</si>
  <si>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</si>
  <si>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</si>
  <si>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</si>
  <si>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</si>
  <si>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</si>
  <si>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</si>
  <si>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</si>
  <si>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</si>
  <si>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</si>
  <si>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</si>
  <si>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</si>
  <si>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</si>
  <si>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</si>
  <si>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</si>
  <si>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</si>
  <si>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</si>
  <si>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</si>
  <si>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</si>
  <si>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</si>
  <si>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</si>
  <si>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</si>
  <si>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</si>
  <si>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</si>
  <si>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</si>
  <si>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</si>
  <si>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</si>
  <si>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</si>
  <si>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</si>
  <si>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</si>
  <si>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</si>
  <si>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</si>
  <si>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</si>
  <si>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</si>
  <si>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</si>
  <si>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</si>
  <si>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</si>
  <si>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</si>
  <si>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</si>
  <si>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</si>
  <si>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</si>
  <si>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</si>
  <si>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</si>
  <si>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</si>
  <si>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</si>
  <si>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</si>
  <si>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</si>
  <si>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</si>
  <si>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</si>
  <si>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</si>
  <si>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</si>
  <si>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</si>
  <si>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</si>
  <si>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</si>
  <si>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</si>
  <si>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</si>
  <si>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</si>
  <si>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</si>
  <si>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</si>
  <si>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</si>
  <si>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</si>
  <si>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</si>
  <si>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</si>
  <si>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</si>
  <si>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</si>
  <si>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</si>
  <si>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</si>
  <si>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</si>
  <si>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</si>
  <si>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</si>
  <si>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</si>
  <si>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</si>
  <si>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</si>
  <si>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</si>
  <si>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</si>
  <si>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</si>
  <si>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</si>
  <si>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</si>
  <si>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</si>
  <si>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</si>
  <si>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</si>
  <si>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</si>
  <si>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</si>
  <si>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</si>
  <si>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</si>
  <si>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</si>
  <si>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</si>
  <si>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</si>
  <si>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</si>
  <si>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</si>
  <si>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</si>
  <si>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</si>
  <si>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</si>
  <si>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</si>
  <si>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</si>
  <si>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</si>
  <si>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</si>
  <si>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</si>
  <si>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</si>
  <si>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</si>
  <si>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</si>
  <si>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</si>
  <si>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</si>
  <si>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</si>
  <si>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</si>
  <si>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</si>
  <si>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</si>
  <si>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</si>
  <si>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</si>
  <si>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</si>
  <si>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</si>
  <si>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</si>
  <si>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</si>
  <si>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</si>
  <si>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</si>
  <si>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</si>
  <si>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</si>
  <si>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</si>
  <si>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</si>
  <si>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</si>
  <si>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</si>
  <si>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</si>
  <si>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</si>
  <si>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</si>
  <si>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</si>
  <si>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</si>
  <si>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</si>
  <si>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</si>
  <si>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</si>
  <si>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</si>
  <si>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</si>
  <si>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</si>
  <si>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</si>
  <si>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</si>
  <si>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</si>
  <si>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</si>
  <si>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</si>
  <si>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</si>
  <si>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</si>
  <si>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</si>
  <si>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</si>
  <si>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</si>
  <si>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</si>
  <si>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</si>
  <si>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</si>
  <si>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</si>
  <si>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</si>
  <si>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</si>
  <si>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</si>
  <si>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</si>
  <si>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</si>
  <si>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</si>
  <si>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</si>
  <si>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</si>
  <si>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</si>
  <si>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</si>
  <si>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</si>
  <si>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</si>
  <si>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</si>
  <si>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</si>
  <si>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</si>
  <si>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</si>
  <si>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</si>
  <si>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</si>
  <si>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</si>
  <si>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</si>
  <si>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</si>
  <si>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</si>
  <si>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</si>
  <si>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</si>
  <si>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</si>
  <si>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</si>
  <si>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</si>
  <si>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</si>
  <si>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</si>
  <si>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</si>
  <si>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</si>
  <si>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</si>
  <si>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</si>
  <si>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</si>
  <si>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</si>
  <si>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</si>
  <si>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</si>
  <si>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</si>
  <si>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</si>
  <si>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</si>
  <si>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</si>
  <si>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</si>
  <si>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</si>
  <si>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</si>
  <si>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</si>
  <si>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</si>
  <si>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</si>
  <si>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</si>
  <si>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</si>
  <si>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</si>
  <si>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</si>
  <si>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</si>
  <si>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</si>
  <si>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</si>
  <si>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</si>
  <si>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</si>
  <si>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</si>
  <si>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</si>
  <si>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</si>
  <si>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</si>
  <si>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</si>
  <si>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</si>
  <si>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</si>
  <si>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</si>
  <si>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</si>
  <si>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</si>
  <si>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</si>
  <si>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</si>
  <si>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</si>
  <si>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</si>
  <si>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</si>
  <si>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</si>
  <si>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</si>
  <si>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</si>
  <si>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</si>
  <si>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</si>
  <si>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</si>
  <si>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</si>
  <si>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</si>
  <si>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</si>
  <si>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</si>
  <si>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</si>
  <si>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</si>
  <si>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</si>
  <si>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</si>
  <si>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</si>
  <si>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</si>
  <si>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</si>
  <si>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</si>
  <si>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</si>
  <si>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</si>
  <si>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</si>
  <si>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</si>
  <si>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</si>
  <si>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</si>
  <si>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</si>
  <si>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</si>
  <si>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</si>
  <si>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</si>
  <si>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</si>
  <si>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</si>
  <si>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</si>
  <si>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</si>
  <si>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</si>
  <si>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</si>
  <si>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</si>
  <si>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</si>
  <si>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</si>
  <si>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</si>
  <si>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</si>
  <si>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</si>
  <si>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</si>
  <si>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</si>
  <si>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</si>
  <si>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</si>
  <si>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</si>
  <si>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</si>
  <si>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</si>
  <si>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</si>
  <si>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</si>
  <si>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</si>
  <si>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</si>
  <si>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</si>
  <si>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</si>
  <si>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</si>
  <si>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</si>
  <si>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</si>
  <si>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</si>
  <si>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</si>
  <si>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</si>
  <si>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</si>
  <si>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</si>
  <si>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</si>
  <si>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</si>
  <si>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</si>
  <si>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</si>
  <si>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</si>
  <si>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</si>
  <si>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</si>
  <si>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</si>
  <si>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</si>
  <si>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</si>
  <si>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</si>
  <si>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</si>
  <si>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</si>
  <si>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</si>
  <si>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</si>
  <si>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</si>
  <si>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</si>
  <si>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</si>
  <si>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</si>
  <si>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</si>
  <si>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</si>
  <si>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</si>
  <si>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</si>
  <si>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</si>
  <si>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</si>
  <si>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</si>
  <si>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</si>
  <si>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</si>
  <si>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</si>
  <si>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</si>
  <si>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</si>
  <si>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</si>
  <si>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</si>
  <si>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</si>
  <si>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</si>
  <si>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</si>
  <si>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</si>
  <si>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</si>
  <si>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</si>
  <si>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</si>
  <si>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</si>
  <si>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</si>
  <si>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</si>
  <si>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</si>
  <si>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</si>
  <si>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</si>
  <si>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</si>
  <si>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</si>
  <si>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</si>
  <si>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</si>
  <si>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</si>
  <si>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</si>
  <si>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</si>
  <si>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</si>
  <si>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</si>
  <si>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</si>
  <si>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</si>
  <si>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</si>
  <si>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</si>
  <si>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</si>
  <si>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</si>
  <si>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</si>
  <si>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</si>
  <si>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</si>
  <si>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</si>
  <si>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</si>
  <si>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</si>
  <si>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</si>
  <si>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</si>
  <si>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</si>
  <si>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</si>
  <si>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</si>
  <si>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</si>
  <si>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</si>
  <si>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</si>
  <si>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</si>
  <si>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</si>
  <si>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</si>
  <si>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</si>
  <si>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</si>
  <si>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</si>
  <si>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</si>
  <si>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</si>
  <si>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</si>
  <si>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</si>
  <si>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</si>
  <si>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</si>
  <si>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</si>
  <si>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</si>
  <si>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</si>
  <si>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</si>
  <si>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</si>
  <si>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</si>
  <si>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</si>
  <si>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</si>
  <si>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</si>
  <si>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</si>
  <si>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</si>
  <si>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</si>
  <si>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</si>
  <si>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</si>
  <si>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</si>
  <si>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</si>
  <si>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</si>
  <si>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</si>
  <si>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</si>
  <si>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</si>
  <si>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</si>
  <si>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</si>
  <si>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</si>
  <si>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</si>
  <si>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</si>
  <si>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</si>
  <si>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</si>
  <si>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</si>
  <si>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</si>
  <si>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</si>
  <si>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</si>
  <si>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</si>
  <si>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</si>
  <si>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</si>
  <si>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</si>
  <si>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</si>
  <si>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</si>
  <si>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</si>
  <si>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</si>
  <si>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</si>
  <si>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</si>
  <si>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</si>
  <si>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</si>
  <si>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</si>
  <si>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</si>
  <si>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</si>
  <si>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</si>
  <si>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</si>
  <si>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</si>
  <si>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</si>
  <si>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</si>
  <si>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</si>
  <si>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</si>
  <si>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</si>
  <si>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</si>
  <si>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</si>
  <si>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</si>
  <si>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</si>
  <si>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</si>
  <si>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</si>
  <si>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</si>
  <si>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</si>
  <si>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</si>
  <si>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</si>
  <si>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</si>
  <si>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</si>
  <si>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</si>
  <si>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</si>
  <si>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</si>
  <si>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</si>
  <si>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</si>
  <si>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</si>
  <si>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</si>
  <si>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</si>
  <si>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</si>
  <si>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</si>
  <si>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</si>
  <si>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</si>
  <si>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</si>
  <si>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</si>
  <si>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</si>
  <si>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</si>
  <si>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</si>
  <si>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</si>
  <si>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</si>
  <si>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</si>
  <si>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</si>
  <si>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</si>
  <si>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</si>
  <si>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</si>
  <si>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</si>
  <si>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</si>
  <si>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</si>
  <si>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</si>
  <si>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</si>
  <si>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</si>
  <si>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</si>
  <si>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</si>
  <si>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</si>
  <si>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</si>
  <si>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</si>
  <si>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</si>
  <si>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</si>
  <si>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</si>
  <si>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</si>
  <si>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</si>
  <si>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</si>
  <si>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</si>
  <si>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</si>
  <si>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</si>
  <si>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</si>
  <si>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</si>
  <si>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</si>
  <si>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</si>
  <si>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</si>
  <si>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</si>
  <si>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</si>
  <si>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</si>
  <si>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</si>
  <si>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</si>
  <si>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</si>
  <si>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</si>
  <si>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</si>
  <si>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</si>
  <si>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</si>
  <si>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</si>
  <si>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</si>
  <si>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</si>
  <si>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</si>
  <si>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</si>
  <si>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</si>
  <si>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</si>
  <si>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</si>
  <si>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</si>
  <si>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</si>
  <si>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</si>
  <si>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</si>
  <si>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</si>
  <si>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</si>
  <si>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</si>
  <si>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</si>
  <si>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</si>
  <si>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</si>
  <si>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</si>
  <si>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</si>
  <si>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</si>
  <si>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</si>
  <si>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</si>
  <si>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</si>
  <si>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</si>
  <si>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</si>
  <si>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</si>
  <si>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</si>
  <si>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</si>
  <si>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</si>
  <si>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</si>
  <si>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</si>
  <si>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</si>
  <si>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</si>
  <si>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</si>
  <si>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</si>
  <si>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</si>
  <si>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</si>
  <si>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</si>
  <si>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</si>
  <si>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</si>
  <si>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</si>
  <si>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</si>
  <si>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</si>
  <si>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</si>
  <si>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</si>
  <si>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</si>
  <si>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</si>
  <si>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</si>
  <si>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</si>
  <si>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</si>
  <si>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</si>
  <si>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</si>
  <si>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</si>
  <si>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</si>
  <si>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</si>
  <si>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</si>
  <si>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</si>
  <si>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</si>
  <si>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</si>
  <si>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</si>
  <si>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</si>
  <si>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</si>
  <si>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</si>
  <si>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</si>
  <si>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</si>
  <si>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</si>
  <si>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</si>
  <si>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</si>
  <si>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</si>
  <si>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</si>
  <si>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</si>
  <si>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</si>
  <si>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</si>
  <si>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</si>
  <si>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</si>
  <si>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</si>
  <si>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</si>
  <si>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</si>
  <si>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</si>
  <si>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</si>
  <si>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</si>
  <si>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</si>
  <si>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</si>
  <si>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</si>
  <si>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</si>
  <si>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</si>
  <si>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</si>
  <si>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</si>
  <si>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</si>
  <si>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</si>
  <si>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</si>
  <si>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</si>
  <si>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</si>
  <si>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</si>
  <si>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</si>
  <si>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</si>
  <si>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</si>
  <si>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</si>
  <si>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</si>
  <si>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</si>
  <si>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</si>
  <si>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</si>
  <si>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</si>
  <si>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</si>
  <si>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</si>
  <si>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</si>
  <si>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</si>
  <si>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</si>
  <si>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</si>
  <si>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</si>
  <si>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</si>
  <si>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</si>
  <si>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</si>
  <si>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</si>
  <si>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</si>
  <si>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</si>
  <si>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</si>
  <si>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</si>
  <si>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</si>
  <si>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</si>
  <si>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</si>
  <si>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</si>
  <si>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</si>
  <si>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</si>
  <si>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</si>
  <si>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</si>
  <si>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</si>
  <si>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</si>
  <si>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</si>
  <si>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</si>
  <si>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</si>
  <si>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</si>
  <si>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</si>
  <si>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</si>
  <si>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</si>
  <si>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</si>
  <si>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</si>
  <si>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</si>
  <si>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</si>
  <si>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</si>
  <si>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</si>
  <si>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</si>
  <si>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</si>
  <si>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</si>
  <si>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</si>
  <si>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</si>
  <si>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</si>
  <si>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</si>
  <si>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</si>
  <si>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</si>
  <si>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</si>
  <si>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</si>
  <si>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</si>
  <si>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</si>
  <si>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</si>
  <si>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</si>
  <si>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</si>
  <si>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</si>
  <si>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</si>
  <si>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</si>
  <si>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</si>
  <si>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</si>
  <si>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</si>
  <si>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</si>
  <si>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</si>
  <si>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</si>
  <si>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</si>
  <si>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</si>
  <si>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</si>
  <si>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</si>
  <si>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</si>
  <si>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</si>
  <si>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</si>
  <si>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</si>
  <si>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</si>
  <si>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</si>
  <si>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</si>
  <si>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</si>
  <si>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</si>
  <si>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</si>
  <si>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</si>
  <si>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</si>
  <si>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</si>
  <si>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</si>
  <si>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</si>
  <si>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</si>
  <si>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</si>
  <si>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</si>
  <si>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</si>
  <si>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</si>
  <si>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</si>
  <si>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</si>
  <si>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</si>
  <si>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</si>
  <si>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</si>
  <si>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</si>
  <si>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</si>
  <si>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</si>
  <si>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</si>
  <si>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</si>
  <si>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</si>
  <si>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</si>
  <si>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</si>
  <si>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</si>
  <si>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</si>
  <si>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</si>
  <si>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</si>
  <si>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</si>
  <si>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</si>
  <si>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</si>
  <si>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</si>
  <si>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</si>
  <si>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</si>
  <si>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</si>
  <si>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</si>
  <si>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</si>
  <si>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</si>
  <si>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</si>
  <si>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</si>
  <si>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</si>
  <si>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</si>
  <si>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</si>
  <si>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</si>
  <si>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</si>
  <si>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</si>
  <si>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</si>
  <si>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</si>
  <si>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</si>
  <si>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</si>
  <si>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</si>
  <si>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</si>
  <si>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</si>
  <si>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</si>
  <si>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</si>
  <si>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</si>
  <si>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</si>
  <si>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</si>
  <si>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</si>
  <si>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</si>
  <si>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</si>
  <si>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</si>
  <si>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</si>
  <si>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</si>
  <si>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</si>
  <si>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</si>
  <si>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</si>
  <si>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</si>
  <si>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</si>
  <si>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</si>
  <si>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</si>
  <si>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</si>
  <si>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</si>
  <si>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</si>
  <si>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</si>
  <si>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</si>
  <si>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</si>
  <si>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</si>
  <si>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</si>
  <si>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</si>
  <si>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</si>
  <si>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</si>
  <si>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</si>
  <si>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</si>
  <si>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</si>
  <si>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</si>
  <si>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</si>
  <si>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</si>
  <si>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</si>
  <si>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</si>
  <si>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</si>
  <si>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</si>
  <si>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</si>
  <si>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</si>
  <si>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</si>
  <si>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</si>
  <si>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</si>
  <si>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</si>
  <si>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</si>
  <si>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</si>
  <si>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</si>
  <si>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</si>
  <si>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</si>
  <si>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</si>
  <si>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</si>
  <si>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</si>
  <si>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</si>
  <si>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</si>
  <si>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</si>
  <si>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</si>
  <si>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</si>
  <si>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</si>
  <si>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</si>
  <si>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</si>
  <si>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</si>
  <si>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</si>
  <si>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</si>
  <si>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</si>
  <si>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</si>
  <si>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</si>
  <si>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</si>
  <si>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</si>
  <si>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</si>
  <si>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</si>
  <si>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</si>
  <si>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</si>
  <si>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</si>
  <si>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</si>
  <si>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</si>
  <si>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</si>
  <si>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</si>
  <si>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</si>
  <si>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</si>
  <si>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</si>
  <si>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</si>
  <si>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</si>
  <si>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</si>
  <si>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</si>
  <si>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</si>
  <si>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</si>
  <si>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</si>
  <si>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</si>
  <si>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</si>
  <si>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</si>
  <si>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</si>
  <si>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</si>
  <si>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</si>
  <si>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</si>
  <si>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</si>
  <si>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</si>
  <si>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</si>
  <si>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</si>
  <si>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</si>
  <si>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</si>
  <si>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</si>
  <si>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</si>
  <si>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</si>
  <si>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</si>
  <si>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</si>
  <si>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</si>
  <si>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</si>
  <si>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</si>
  <si>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</si>
  <si>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</si>
  <si>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</si>
  <si>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</si>
  <si>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</si>
  <si>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</si>
  <si>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</si>
  <si>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</si>
  <si>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</si>
  <si>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</si>
  <si>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</si>
  <si>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</si>
  <si>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</si>
  <si>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</si>
  <si>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</si>
  <si>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</si>
  <si>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</si>
  <si>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</si>
  <si>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</si>
  <si>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</si>
  <si>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</si>
  <si>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</si>
  <si>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</si>
  <si>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</si>
  <si>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</si>
  <si>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</si>
  <si>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</si>
  <si>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</si>
  <si>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</si>
  <si>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</si>
  <si>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</si>
  <si>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</si>
  <si>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</si>
  <si>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</si>
  <si>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</si>
  <si>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</si>
  <si>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</si>
  <si>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</si>
  <si>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</si>
  <si>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</si>
  <si>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</si>
  <si>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</si>
  <si>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</si>
  <si>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</si>
  <si>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</si>
  <si>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</si>
  <si>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</si>
  <si>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</si>
  <si>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</si>
  <si>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</si>
  <si>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</si>
  <si>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</si>
  <si>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</si>
  <si>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</si>
  <si>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</si>
  <si>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</si>
  <si>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</si>
  <si>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</si>
  <si>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</si>
  <si>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</si>
  <si>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</si>
  <si>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</si>
  <si>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</si>
  <si>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</si>
  <si>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</si>
  <si>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</si>
  <si>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</si>
  <si>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</si>
  <si>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</si>
  <si>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</si>
  <si>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</si>
  <si>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</si>
  <si>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</si>
  <si>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</si>
  <si>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</si>
  <si>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</si>
  <si>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</si>
  <si>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</si>
  <si>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</si>
  <si>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</si>
  <si>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</si>
  <si>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</si>
  <si>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</si>
  <si>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</si>
  <si>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</si>
  <si>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</si>
  <si>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</si>
  <si>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</si>
  <si>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</si>
  <si>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</si>
  <si>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</si>
  <si>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</si>
  <si>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</si>
  <si>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</si>
  <si>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</si>
  <si>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</si>
  <si>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</si>
  <si>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</si>
  <si>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</si>
  <si>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</si>
  <si>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</si>
  <si>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</si>
  <si>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</si>
  <si>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</si>
  <si>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</si>
  <si>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</si>
  <si>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</si>
  <si>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</si>
  <si>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</si>
  <si>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</si>
  <si>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</si>
  <si>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</si>
  <si>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</si>
  <si>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</si>
  <si>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</si>
  <si>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</si>
  <si>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</si>
  <si>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</si>
  <si>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</si>
  <si>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</si>
  <si>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</si>
  <si>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</si>
  <si>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</si>
  <si>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</si>
  <si>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</si>
  <si>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</si>
  <si>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</si>
  <si>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</si>
  <si>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</si>
  <si>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</si>
  <si>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</si>
  <si>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</si>
  <si>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</si>
  <si>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</si>
  <si>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</si>
  <si>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</si>
  <si>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</si>
  <si>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</si>
  <si>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</si>
  <si>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</si>
  <si>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</si>
  <si>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</si>
  <si>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</si>
  <si>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</si>
  <si>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</si>
  <si>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</si>
  <si>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</si>
  <si>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</si>
  <si>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</si>
  <si>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</si>
  <si>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</si>
  <si>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</si>
  <si>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</si>
  <si>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</si>
  <si>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</si>
  <si>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</si>
  <si>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</si>
  <si>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</si>
  <si>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</si>
  <si>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</si>
  <si>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</si>
  <si>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</si>
  <si>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</si>
  <si>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</si>
  <si>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</si>
  <si>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</si>
  <si>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</si>
  <si>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</si>
  <si>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</si>
  <si>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</si>
  <si>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</si>
  <si>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</si>
  <si>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</si>
  <si>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</si>
  <si>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</si>
  <si>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</si>
  <si>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</si>
  <si>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</si>
  <si>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</si>
  <si>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</si>
  <si>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</si>
  <si>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</si>
  <si>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</si>
  <si>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</si>
  <si>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</si>
  <si>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</si>
  <si>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</si>
  <si>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</si>
  <si>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</si>
  <si>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</si>
  <si>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</si>
  <si>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</si>
  <si>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</si>
  <si>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</si>
  <si>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</si>
  <si>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</si>
  <si>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</si>
  <si>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</si>
  <si>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</si>
  <si>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</si>
  <si>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</si>
  <si>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</si>
  <si>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</si>
  <si>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</si>
  <si>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</si>
  <si>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</si>
  <si>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</si>
  <si>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</si>
  <si>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</si>
  <si>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</si>
  <si>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</si>
  <si>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</si>
  <si>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</si>
  <si>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</si>
  <si>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</si>
  <si>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</si>
  <si>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</si>
  <si>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</si>
  <si>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</si>
  <si>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</si>
  <si>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</si>
  <si>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</si>
  <si>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</si>
  <si>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</si>
  <si>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</si>
  <si>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</si>
  <si>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</si>
  <si>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</si>
  <si>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</si>
  <si>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</si>
  <si>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</si>
  <si>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</si>
  <si>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</si>
  <si>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</si>
  <si>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</si>
  <si>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</si>
  <si>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</si>
  <si>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</si>
  <si>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</si>
  <si>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</si>
  <si>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</si>
  <si>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</si>
  <si>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</si>
  <si>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</si>
  <si>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</si>
  <si>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</si>
  <si>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</si>
  <si>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</si>
  <si>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</si>
  <si>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</si>
  <si>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</si>
  <si>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</si>
  <si>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</si>
  <si>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</si>
  <si>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</si>
  <si>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</si>
  <si>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</si>
  <si>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</si>
  <si>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</si>
  <si>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</si>
  <si>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</si>
  <si>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</si>
  <si>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</si>
  <si>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</si>
  <si>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</si>
  <si>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</si>
  <si>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</si>
  <si>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</si>
  <si>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</si>
  <si>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</si>
  <si>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</si>
  <si>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</si>
  <si>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</si>
  <si>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</si>
  <si>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</si>
  <si>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</si>
  <si>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</si>
  <si>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</si>
  <si>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</si>
  <si>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</si>
  <si>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</si>
  <si>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</si>
  <si>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</si>
  <si>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</si>
  <si>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</si>
  <si>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</si>
  <si>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</si>
  <si>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</si>
  <si>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</si>
  <si>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</si>
  <si>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</si>
  <si>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</si>
  <si>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</si>
  <si>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</si>
  <si>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</si>
  <si>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</si>
  <si>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</si>
  <si>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</si>
  <si>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</si>
  <si>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</si>
  <si>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</si>
  <si>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</si>
  <si>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</si>
  <si>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</si>
  <si>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</si>
  <si>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</si>
  <si>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</si>
  <si>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</si>
  <si>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</si>
  <si>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</si>
  <si>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</si>
  <si>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</si>
  <si>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</si>
  <si>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</si>
  <si>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</si>
  <si>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</si>
  <si>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</si>
  <si>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</si>
  <si>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</si>
  <si>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</si>
  <si>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</si>
  <si>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</si>
  <si>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</si>
  <si>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</si>
  <si>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</si>
  <si>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</si>
  <si>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</si>
  <si>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</si>
  <si>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</si>
  <si>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</si>
  <si>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</si>
  <si>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</si>
  <si>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</si>
  <si>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</si>
  <si>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</si>
  <si>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</si>
  <si>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</si>
  <si>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</si>
  <si>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</si>
  <si>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</si>
  <si>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</si>
  <si>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</si>
  <si>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</si>
  <si>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</si>
  <si>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</si>
  <si>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</si>
  <si>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</si>
  <si>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</si>
  <si>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</si>
  <si>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</si>
  <si>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</si>
  <si>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</si>
  <si>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</si>
  <si>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</si>
  <si>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</si>
  <si>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</si>
  <si>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</si>
  <si>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</si>
  <si>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</si>
  <si>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</si>
  <si>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</si>
  <si>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</si>
  <si>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</si>
  <si>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</si>
  <si>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</si>
  <si>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</si>
  <si>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</si>
  <si>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</si>
  <si>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</si>
  <si>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</si>
  <si>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</si>
  <si>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</si>
  <si>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</si>
  <si>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</si>
  <si>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</si>
  <si>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</si>
  <si>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</si>
  <si>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</si>
  <si>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</si>
  <si>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</si>
  <si>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</si>
  <si>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</si>
  <si>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</si>
  <si>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</si>
  <si>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</si>
  <si>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</si>
  <si>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</si>
  <si>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</si>
  <si>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</si>
  <si>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</si>
  <si>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</si>
  <si>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</si>
  <si>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</si>
  <si>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</si>
  <si>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</si>
  <si>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</si>
  <si>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</si>
  <si>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</si>
  <si>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</si>
  <si>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</si>
  <si>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</si>
  <si>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</si>
  <si>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</si>
  <si>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</si>
  <si>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</si>
  <si>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</si>
  <si>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</si>
  <si>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</si>
  <si>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</si>
  <si>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</si>
  <si>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</si>
  <si>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</si>
  <si>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</si>
  <si>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</si>
  <si>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</si>
  <si>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</si>
  <si>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</si>
  <si>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</si>
  <si>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</si>
  <si>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</si>
  <si>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</si>
  <si>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</si>
  <si>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</si>
  <si>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</si>
  <si>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</si>
  <si>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</si>
  <si>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</si>
  <si>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</si>
  <si>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</si>
  <si>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</si>
  <si>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</si>
  <si>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</si>
  <si>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</si>
  <si>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</si>
  <si>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</si>
  <si>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</si>
  <si>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</si>
  <si>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</si>
  <si>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</si>
  <si>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</si>
  <si>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</si>
  <si>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</si>
  <si>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</si>
  <si>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</si>
  <si>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</si>
  <si>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</si>
  <si>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</si>
  <si>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</si>
  <si>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</si>
  <si>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</si>
  <si>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</si>
  <si>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</si>
  <si>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</si>
  <si>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</si>
  <si>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</si>
  <si>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</si>
  <si>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</si>
  <si>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</si>
  <si>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</si>
  <si>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</si>
  <si>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</si>
  <si>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</si>
  <si>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</si>
  <si>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</si>
  <si>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</si>
  <si>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</si>
  <si>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</si>
  <si>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</si>
  <si>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</si>
  <si>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</si>
  <si>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</si>
  <si>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</si>
  <si>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</si>
  <si>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</si>
  <si>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</si>
  <si>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</si>
  <si>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</si>
  <si>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</si>
  <si>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</si>
  <si>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</si>
  <si>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</si>
  <si>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</si>
  <si>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</si>
  <si>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</si>
  <si>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</si>
  <si>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</si>
  <si>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</si>
  <si>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</si>
  <si>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</si>
  <si>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</si>
  <si>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</si>
  <si>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</si>
  <si>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</si>
  <si>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</si>
  <si>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</si>
  <si>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</si>
  <si>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</si>
  <si>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</si>
  <si>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</si>
  <si>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</si>
  <si>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</si>
  <si>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</si>
  <si>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</si>
  <si>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</si>
  <si>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</si>
  <si>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</si>
  <si>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</si>
  <si>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</si>
  <si>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</si>
  <si>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</si>
  <si>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</si>
  <si>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</si>
  <si>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</si>
  <si>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</si>
  <si>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</si>
  <si>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</si>
  <si>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</si>
  <si>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</si>
  <si>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</si>
  <si>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</si>
  <si>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</si>
  <si>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</si>
  <si>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</si>
  <si>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</si>
  <si>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</si>
  <si>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</si>
  <si>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</si>
  <si>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</si>
  <si>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</si>
  <si>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</si>
  <si>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</si>
  <si>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</si>
  <si>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</si>
  <si>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</si>
  <si>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</si>
  <si>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</si>
  <si>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</si>
  <si>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</si>
  <si>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</si>
  <si>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</si>
  <si>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</si>
  <si>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</si>
  <si>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</si>
  <si>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</si>
  <si>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</si>
  <si>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</si>
  <si>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</si>
  <si>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</si>
  <si>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</si>
  <si>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</si>
  <si>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</si>
  <si>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</si>
  <si>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</si>
  <si>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</si>
  <si>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</si>
  <si>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</si>
  <si>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</si>
  <si>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</si>
  <si>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</si>
  <si>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</si>
  <si>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</si>
  <si>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</si>
  <si>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</si>
  <si>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</si>
  <si>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</si>
  <si>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</si>
  <si>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</si>
  <si>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</si>
  <si>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</si>
  <si>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</si>
  <si>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</si>
  <si>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</si>
  <si>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</si>
  <si>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</si>
  <si>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</si>
  <si>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</si>
  <si>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</si>
  <si>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</si>
  <si>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</si>
  <si>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</si>
  <si>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</si>
  <si>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</si>
  <si>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</si>
  <si>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</si>
  <si>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</si>
  <si>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</si>
  <si>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</si>
  <si>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</si>
  <si>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</si>
  <si>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</si>
  <si>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</si>
  <si>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</si>
  <si>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</si>
  <si>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</si>
  <si>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</si>
  <si>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</si>
  <si>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</si>
  <si>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</si>
  <si>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</si>
  <si>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</si>
  <si>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</si>
  <si>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</si>
  <si>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</si>
  <si>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</si>
  <si>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</si>
  <si>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</si>
  <si>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</si>
  <si>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</si>
  <si>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</si>
  <si>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</si>
  <si>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</si>
  <si>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</si>
  <si>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</si>
  <si>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</si>
  <si>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</si>
  <si>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</si>
  <si>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</si>
  <si>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</si>
  <si>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</si>
  <si>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</si>
  <si>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</si>
  <si>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</si>
  <si>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</si>
  <si>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</si>
  <si>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</si>
  <si>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</si>
  <si>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</si>
  <si>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</si>
  <si>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</si>
  <si>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</si>
  <si>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</si>
  <si>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</si>
  <si>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</si>
  <si>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</si>
  <si>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</si>
  <si>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</si>
  <si>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</si>
  <si>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</si>
  <si>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</si>
  <si>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</si>
  <si>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</si>
  <si>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</si>
  <si>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</si>
  <si>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</si>
  <si>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</si>
  <si>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</si>
  <si>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</si>
  <si>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</si>
  <si>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</si>
  <si>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</si>
  <si>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</si>
  <si>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</si>
  <si>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</si>
  <si>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</si>
  <si>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</si>
  <si>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</si>
  <si>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</si>
  <si>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</si>
  <si>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</si>
  <si>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</si>
  <si>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</si>
  <si>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</si>
  <si>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</si>
  <si>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</si>
  <si>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</si>
  <si>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</si>
  <si>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</si>
  <si>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</si>
  <si>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</si>
  <si>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</si>
  <si>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</si>
  <si>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</si>
  <si>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</si>
  <si>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</si>
  <si>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</si>
  <si>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</si>
  <si>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</si>
  <si>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</si>
  <si>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</si>
  <si>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</si>
  <si>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</si>
  <si>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</si>
  <si>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</si>
  <si>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</si>
  <si>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</si>
  <si>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</si>
  <si>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</si>
  <si>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</si>
  <si>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</si>
  <si>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</si>
  <si>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</si>
  <si>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</si>
  <si>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</si>
  <si>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</si>
  <si>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</si>
  <si>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</si>
  <si>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</si>
  <si>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</si>
  <si>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</si>
  <si>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</si>
  <si>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</si>
  <si>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</si>
  <si>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</si>
  <si>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</si>
  <si>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</si>
  <si>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</si>
  <si>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</si>
  <si>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</si>
  <si>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</si>
  <si>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</si>
  <si>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</si>
  <si>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</si>
  <si>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</si>
  <si>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</si>
  <si>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</si>
  <si>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</si>
  <si>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</si>
  <si>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</si>
  <si>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</si>
  <si>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</si>
  <si>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</si>
  <si>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</si>
  <si>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</si>
  <si>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</si>
  <si>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</si>
  <si>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</si>
  <si>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</si>
  <si>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</si>
  <si>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</si>
  <si>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</si>
  <si>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</si>
  <si>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</si>
  <si>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</si>
  <si>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</si>
  <si>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</si>
  <si>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</si>
  <si>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</si>
  <si>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</si>
  <si>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</si>
  <si>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</si>
  <si>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</si>
  <si>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</si>
  <si>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</si>
  <si>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</si>
  <si>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</si>
  <si>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</si>
  <si>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</si>
  <si>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</si>
  <si>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</si>
  <si>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</si>
  <si>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</si>
  <si>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</si>
  <si>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</si>
  <si>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</si>
  <si>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</si>
  <si>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</si>
  <si>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</si>
  <si>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</si>
  <si>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</si>
  <si>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</si>
  <si>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</si>
  <si>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</si>
  <si>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</si>
  <si>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</si>
  <si>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</si>
  <si>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</si>
  <si>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</si>
  <si>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</si>
  <si>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</si>
  <si>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</si>
  <si>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</si>
  <si>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</si>
  <si>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</si>
  <si>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</si>
  <si>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</si>
  <si>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</si>
  <si>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</si>
  <si>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</si>
  <si>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</si>
  <si>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</si>
  <si>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</si>
  <si>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</si>
  <si>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</si>
  <si>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</si>
  <si>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</si>
  <si>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</si>
  <si>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</si>
  <si>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</si>
  <si>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</si>
  <si>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</si>
  <si>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</si>
  <si>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</si>
  <si>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</si>
  <si>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</si>
  <si>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</si>
  <si>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</si>
  <si>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</si>
  <si>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</si>
  <si>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</si>
  <si>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</si>
  <si>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</si>
  <si>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</si>
  <si>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</si>
  <si>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</si>
  <si>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</si>
  <si>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</si>
  <si>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</si>
  <si>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</si>
  <si>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</si>
  <si>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</si>
  <si>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</si>
  <si>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</si>
  <si>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</si>
  <si>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</si>
  <si>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</si>
  <si>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</si>
  <si>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</si>
  <si>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</si>
  <si>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</si>
  <si>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</si>
  <si>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</si>
  <si>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</si>
  <si>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</si>
  <si>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</si>
  <si>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</si>
  <si>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</si>
  <si>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</si>
  <si>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</si>
  <si>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</si>
  <si>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</si>
  <si>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</si>
  <si>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</si>
  <si>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</si>
  <si>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</si>
  <si>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</si>
  <si>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</si>
  <si>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</si>
  <si>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</si>
  <si>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</si>
  <si>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</si>
  <si>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</si>
  <si>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</si>
  <si>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</si>
  <si>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</si>
  <si>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</si>
  <si>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</si>
  <si>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</si>
  <si>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</si>
  <si>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</si>
  <si>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</si>
  <si>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</si>
  <si>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</si>
  <si>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</si>
  <si>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</si>
  <si>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</si>
  <si>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</si>
  <si>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</si>
  <si>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</si>
  <si>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</si>
  <si>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</si>
  <si>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</si>
  <si>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</si>
  <si>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</si>
  <si>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</si>
  <si>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</si>
  <si>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</si>
  <si>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</si>
  <si>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</si>
  <si>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</si>
  <si>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</si>
  <si>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</si>
  <si>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</si>
  <si>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</si>
  <si>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</si>
  <si>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</si>
  <si>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</si>
  <si>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</si>
  <si>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</si>
  <si>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</si>
  <si>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</si>
  <si>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</si>
  <si>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</si>
  <si>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</si>
  <si>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</si>
  <si>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</si>
  <si>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</si>
  <si>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</si>
  <si>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</si>
  <si>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</si>
  <si>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</si>
  <si>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</si>
  <si>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</si>
  <si>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</si>
  <si>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</si>
  <si>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</si>
  <si>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</si>
  <si>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</si>
  <si>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</si>
  <si>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</si>
  <si>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</si>
  <si>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</si>
  <si>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</si>
  <si>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</si>
  <si>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</si>
  <si>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</si>
  <si>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</si>
  <si>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</si>
  <si>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</si>
  <si>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</si>
  <si>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</si>
  <si>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</si>
  <si>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</si>
  <si>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</si>
  <si>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</si>
  <si>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</si>
  <si>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</si>
  <si>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</si>
  <si>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</si>
  <si>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</si>
  <si>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</si>
  <si>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</si>
  <si>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</si>
  <si>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</si>
  <si>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</si>
  <si>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</si>
  <si>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</si>
  <si>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</si>
  <si>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</si>
  <si>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</si>
  <si>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</si>
  <si>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</si>
  <si>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</si>
  <si>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</si>
  <si>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</si>
  <si>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</si>
  <si>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</si>
  <si>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</si>
  <si>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</si>
  <si>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</si>
  <si>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</si>
  <si>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</si>
  <si>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</si>
  <si>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</si>
  <si>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</si>
  <si>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</si>
  <si>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</si>
  <si>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</si>
  <si>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</si>
  <si>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</si>
  <si>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</si>
  <si>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</si>
  <si>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</si>
  <si>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</si>
  <si>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</si>
  <si>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</si>
  <si>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</si>
  <si>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</si>
  <si>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</si>
  <si>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</si>
  <si>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</si>
  <si>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</si>
  <si>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</si>
  <si>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</si>
  <si>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</si>
  <si>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</si>
  <si>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</si>
  <si>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</si>
  <si>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</si>
  <si>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</si>
  <si>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</si>
  <si>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</si>
  <si>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</si>
  <si>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</si>
  <si>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</si>
  <si>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</si>
  <si>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</si>
  <si>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</si>
  <si>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</si>
  <si>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</si>
  <si>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</si>
  <si>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</si>
  <si>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</si>
  <si>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</si>
  <si>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</si>
  <si>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</si>
  <si>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</si>
  <si>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</si>
  <si>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</si>
  <si>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</si>
  <si>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</si>
  <si>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</si>
  <si>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</si>
  <si>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</si>
  <si>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</si>
  <si>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</si>
  <si>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</si>
  <si>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</si>
  <si>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</si>
  <si>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</si>
  <si>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</si>
  <si>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</si>
  <si>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</si>
  <si>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</si>
  <si>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</si>
  <si>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</si>
  <si>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</si>
  <si>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</si>
  <si>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</si>
  <si>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</si>
  <si>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</si>
  <si>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</si>
  <si>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</si>
  <si>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</si>
  <si>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</si>
  <si>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</si>
  <si>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</si>
  <si>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</si>
  <si>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</si>
  <si>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</si>
  <si>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</si>
  <si>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</si>
  <si>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</si>
  <si>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</si>
  <si>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</si>
  <si>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</si>
  <si>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</si>
  <si>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</si>
  <si>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</si>
  <si>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</si>
  <si>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</si>
  <si>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</si>
  <si>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</si>
  <si>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</si>
  <si>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</si>
  <si>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</si>
  <si>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</si>
  <si>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</si>
  <si>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</si>
  <si>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</si>
  <si>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</si>
  <si>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</si>
  <si>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</si>
  <si>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</si>
  <si>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</si>
  <si>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</si>
  <si>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</si>
  <si>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</si>
  <si>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</si>
  <si>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</si>
  <si>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</si>
  <si>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</si>
  <si>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</si>
  <si>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</si>
  <si>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</si>
  <si>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</si>
  <si>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</si>
  <si>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</si>
  <si>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</si>
  <si>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</si>
  <si>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</si>
  <si>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</si>
  <si>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</si>
  <si>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</si>
  <si>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</si>
  <si>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</si>
  <si>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</si>
  <si>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</si>
  <si>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</si>
  <si>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</si>
  <si>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</si>
  <si>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</si>
  <si>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</si>
  <si>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</si>
  <si>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</si>
  <si>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</si>
  <si>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</si>
  <si>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</si>
  <si>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</si>
  <si>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</si>
  <si>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</si>
  <si>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</si>
  <si>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</si>
  <si>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</si>
  <si>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</si>
  <si>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</si>
  <si>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</si>
  <si>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</si>
  <si>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</si>
  <si>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</si>
  <si>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</si>
  <si>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</si>
  <si>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</si>
  <si>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</si>
  <si>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</si>
  <si>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</si>
  <si>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</si>
  <si>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</si>
  <si>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</si>
  <si>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</si>
  <si>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</si>
  <si>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</si>
  <si>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</si>
  <si>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</si>
  <si>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</si>
  <si>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</si>
  <si>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</si>
  <si>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</si>
  <si>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</si>
  <si>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</si>
  <si>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</si>
  <si>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</si>
  <si>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</si>
  <si>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</si>
  <si>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</si>
  <si>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</si>
  <si>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</si>
  <si>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</si>
  <si>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</si>
  <si>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</si>
  <si>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</si>
  <si>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</si>
  <si>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</si>
  <si>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</si>
  <si>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</si>
  <si>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</si>
  <si>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</si>
  <si>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</si>
  <si>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</si>
  <si>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</si>
  <si>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</si>
  <si>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</si>
  <si>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</si>
  <si>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</si>
  <si>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</si>
  <si>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</si>
  <si>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</si>
  <si>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</si>
  <si>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</si>
  <si>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</si>
  <si>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</si>
  <si>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</si>
  <si>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</si>
  <si>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</si>
  <si>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</si>
  <si>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</si>
  <si>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</si>
  <si>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</si>
  <si>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</si>
  <si>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</si>
  <si>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</si>
  <si>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</si>
  <si>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</si>
  <si>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</si>
  <si>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</si>
  <si>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</si>
  <si>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</si>
  <si>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</si>
  <si>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</si>
  <si>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</si>
  <si>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</si>
  <si>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</si>
  <si>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</si>
  <si>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</si>
  <si>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</si>
  <si>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</si>
  <si>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</si>
  <si>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</si>
  <si>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</si>
  <si>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</si>
  <si>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</si>
  <si>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</si>
  <si>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</si>
  <si>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</si>
  <si>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</si>
  <si>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</si>
  <si>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</si>
  <si>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</si>
  <si>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</si>
  <si>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</si>
  <si>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</si>
  <si>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</si>
  <si>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</si>
  <si>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</si>
  <si>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</si>
  <si>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</si>
  <si>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</si>
  <si>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</si>
  <si>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</si>
  <si>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</si>
  <si>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</si>
  <si>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</si>
  <si>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</si>
  <si>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</si>
  <si>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</si>
  <si>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</si>
  <si>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</si>
  <si>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</si>
  <si>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</si>
  <si>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</si>
  <si>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</si>
  <si>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</si>
  <si>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</si>
  <si>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</si>
  <si>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</si>
  <si>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</si>
  <si>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</si>
  <si>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</si>
  <si>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</si>
  <si>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</si>
  <si>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</si>
  <si>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</si>
  <si>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</si>
  <si>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</si>
  <si>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</si>
  <si>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</si>
  <si>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</si>
  <si>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</si>
  <si>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</si>
  <si>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</si>
  <si>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</si>
  <si>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</si>
  <si>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</si>
  <si>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</si>
  <si>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</si>
  <si>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</si>
  <si>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</si>
  <si>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</si>
  <si>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</si>
  <si>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</si>
  <si>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</si>
  <si>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</si>
  <si>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</si>
  <si>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</si>
  <si>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</si>
  <si>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</si>
  <si>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</si>
  <si>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</si>
  <si>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</si>
  <si>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</si>
  <si>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</si>
  <si>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</si>
  <si>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</si>
  <si>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</si>
  <si>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</si>
  <si>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</si>
  <si>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</si>
  <si>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</si>
  <si>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</si>
  <si>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</si>
  <si>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</si>
  <si>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</si>
  <si>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</si>
  <si>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</si>
  <si>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</si>
  <si>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</si>
  <si>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</si>
  <si>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</si>
  <si>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</si>
  <si>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</si>
  <si>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</si>
  <si>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</si>
  <si>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</si>
  <si>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</si>
  <si>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</si>
  <si>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</si>
  <si>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</si>
  <si>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</si>
  <si>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</si>
  <si>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</si>
  <si>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</si>
  <si>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</si>
  <si>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</si>
  <si>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</si>
  <si>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</si>
  <si>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</si>
  <si>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</si>
  <si>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</si>
  <si>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</si>
  <si>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</si>
  <si>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</si>
  <si>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</si>
  <si>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</si>
  <si>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</si>
  <si>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</si>
  <si>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</si>
  <si>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</si>
  <si>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</si>
  <si>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</si>
  <si>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</si>
  <si>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</si>
  <si>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</si>
  <si>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</si>
  <si>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</si>
  <si>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</si>
  <si>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</si>
  <si>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</si>
  <si>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</si>
  <si>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</si>
  <si>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</si>
  <si>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</si>
  <si>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</si>
  <si>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</si>
  <si>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</si>
  <si>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</si>
  <si>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</si>
  <si>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</si>
  <si>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</si>
  <si>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</si>
  <si>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</si>
  <si>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</si>
  <si>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</si>
  <si>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</si>
  <si>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</si>
  <si>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</si>
  <si>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</si>
  <si>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</si>
  <si>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</si>
  <si>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</si>
  <si>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</si>
  <si>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</si>
  <si>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</si>
  <si>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</si>
  <si>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</si>
  <si>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</si>
  <si>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</si>
  <si>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</si>
  <si>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</si>
  <si>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</si>
  <si>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</si>
  <si>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</si>
  <si>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</si>
  <si>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</si>
  <si>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</si>
  <si>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</si>
  <si>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</si>
  <si>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</si>
  <si>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</si>
  <si>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</si>
  <si>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</si>
  <si>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</si>
  <si>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</si>
  <si>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</si>
  <si>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</si>
  <si>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</si>
  <si>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</si>
  <si>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</si>
  <si>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</si>
  <si>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</si>
  <si>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</si>
  <si>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</si>
  <si>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</si>
  <si>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</si>
  <si>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</si>
  <si>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</si>
  <si>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</si>
  <si>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</si>
  <si>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</si>
  <si>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</si>
  <si>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</si>
  <si>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</si>
  <si>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</si>
  <si>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</si>
  <si>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</si>
  <si>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</si>
  <si>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</si>
  <si>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</si>
  <si>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</si>
  <si>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</si>
  <si>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</si>
  <si>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</si>
  <si>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</si>
  <si>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</si>
  <si>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</si>
  <si>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</si>
  <si>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</si>
  <si>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</si>
  <si>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</si>
  <si>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</si>
  <si>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</si>
  <si>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</si>
  <si>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</si>
  <si>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</si>
  <si>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</si>
  <si>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</si>
  <si>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</si>
  <si>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</si>
  <si>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</si>
  <si>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</si>
  <si>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</si>
  <si>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</si>
  <si>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</si>
  <si>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</si>
  <si>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</si>
  <si>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</si>
  <si>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</si>
  <si>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</si>
  <si>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</si>
  <si>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</si>
  <si>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</si>
  <si>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</si>
  <si>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</si>
  <si>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</si>
  <si>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</si>
  <si>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</si>
  <si>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</si>
  <si>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</si>
  <si>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</si>
  <si>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</si>
  <si>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</si>
  <si>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</si>
  <si>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</si>
  <si>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</si>
  <si>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</si>
  <si>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</si>
  <si>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</si>
  <si>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</si>
  <si>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</si>
  <si>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</si>
  <si>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</si>
  <si>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</si>
  <si>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</si>
  <si>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</si>
  <si>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</si>
  <si>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</si>
  <si>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</si>
  <si>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</si>
  <si>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</si>
  <si>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</si>
  <si>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</si>
  <si>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</si>
  <si>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</si>
  <si>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</si>
  <si>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</si>
  <si>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</si>
  <si>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</si>
  <si>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</si>
  <si>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</si>
  <si>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</si>
  <si>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</si>
  <si>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</si>
  <si>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</si>
  <si>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</si>
  <si>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</si>
  <si>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</si>
  <si>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</si>
  <si>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</si>
  <si>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</si>
  <si>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</si>
  <si>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</si>
  <si>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</si>
  <si>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</si>
  <si>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</si>
  <si>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</si>
  <si>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</si>
  <si>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</si>
  <si>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</si>
  <si>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</si>
  <si>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</si>
  <si>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</si>
  <si>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</si>
  <si>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</si>
  <si>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</si>
  <si>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</si>
  <si>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</si>
  <si>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</si>
  <si>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</si>
  <si>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</si>
  <si>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</si>
  <si>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</si>
  <si>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</si>
  <si>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</si>
  <si>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</si>
  <si>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</si>
  <si>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</si>
  <si>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</si>
  <si>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</si>
  <si>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</si>
  <si>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</si>
  <si>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</si>
  <si>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</si>
  <si>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</si>
  <si>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</si>
  <si>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</si>
  <si>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</si>
  <si>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</si>
  <si>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</si>
  <si>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</si>
  <si>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</si>
  <si>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</si>
  <si>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</si>
  <si>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</si>
  <si>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</si>
  <si>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</si>
  <si>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</si>
  <si>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</si>
  <si>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</si>
  <si>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</si>
  <si>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</si>
  <si>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</si>
  <si>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</si>
  <si>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</si>
  <si>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</si>
  <si>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</si>
  <si>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</si>
  <si>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</si>
  <si>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</si>
  <si>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</si>
  <si>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</si>
  <si>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</si>
  <si>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</si>
  <si>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</si>
  <si>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</si>
  <si>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</si>
  <si>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</si>
  <si>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</si>
  <si>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</si>
  <si>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</si>
  <si>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</si>
  <si>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</si>
  <si>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</si>
  <si>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</si>
  <si>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</si>
  <si>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</si>
  <si>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</si>
  <si>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</si>
  <si>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</si>
  <si>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</si>
  <si>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</si>
  <si>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</si>
  <si>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</si>
  <si>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</si>
  <si>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</si>
  <si>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</si>
  <si>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</si>
  <si>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</si>
  <si>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</si>
  <si>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</si>
  <si>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</si>
  <si>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</si>
  <si>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</si>
  <si>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</si>
  <si>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</si>
  <si>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</si>
  <si>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</si>
  <si>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</si>
  <si>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</si>
  <si>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</si>
  <si>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</si>
  <si>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</si>
  <si>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</si>
  <si>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</si>
  <si>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</si>
  <si>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</si>
  <si>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</si>
  <si>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</si>
  <si>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</si>
  <si>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</si>
  <si>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</si>
  <si>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</si>
  <si>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</si>
  <si>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</si>
  <si>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</si>
  <si>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</si>
  <si>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</si>
  <si>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</si>
  <si>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</si>
  <si>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</si>
  <si>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</si>
  <si>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</si>
  <si>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</si>
  <si>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</si>
  <si>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</si>
  <si>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</si>
  <si>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</si>
  <si>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</si>
  <si>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</si>
  <si>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</si>
  <si>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</si>
  <si>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</si>
  <si>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</si>
  <si>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</si>
  <si>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</si>
  <si>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</si>
  <si>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</si>
  <si>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</si>
  <si>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</si>
  <si>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</si>
  <si>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</si>
  <si>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</si>
  <si>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</si>
  <si>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</si>
  <si>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</si>
  <si>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</si>
  <si>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</si>
  <si>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</si>
  <si>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</si>
  <si>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</si>
  <si>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</si>
  <si>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</si>
  <si>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</si>
  <si>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</si>
  <si>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</si>
  <si>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</si>
  <si>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</si>
  <si>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</si>
  <si>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</si>
  <si>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</si>
  <si>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</si>
  <si>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</si>
  <si>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</si>
  <si>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</si>
  <si>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</si>
  <si>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</si>
  <si>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</si>
  <si>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</si>
  <si>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</si>
  <si>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</si>
  <si>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</si>
  <si>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</si>
  <si>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</si>
  <si>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</si>
  <si>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</si>
  <si>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</si>
  <si>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</si>
  <si>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</si>
  <si>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</si>
  <si>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</si>
  <si>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</si>
  <si>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</si>
  <si>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</si>
  <si>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</si>
  <si>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</si>
  <si>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</si>
  <si>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</si>
  <si>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</si>
  <si>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</si>
  <si>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</si>
  <si>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</si>
  <si>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</si>
  <si>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</si>
  <si>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</si>
  <si>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</si>
  <si>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</si>
  <si>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</si>
  <si>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</si>
  <si>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</si>
  <si>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</si>
  <si>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</si>
  <si>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</si>
  <si>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</si>
  <si>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</si>
  <si>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</si>
  <si>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</si>
  <si>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</si>
  <si>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</si>
  <si>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</si>
  <si>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</si>
  <si>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</si>
  <si>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</si>
  <si>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</si>
  <si>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</si>
  <si>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</si>
  <si>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</si>
  <si>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</si>
  <si>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</si>
  <si>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</si>
  <si>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</si>
  <si>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</si>
  <si>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</si>
  <si>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</si>
  <si>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</si>
  <si>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</si>
  <si>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</si>
  <si>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</si>
  <si>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</si>
  <si>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</si>
  <si>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</si>
  <si>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</si>
  <si>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</si>
  <si>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</si>
  <si>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</si>
  <si>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</si>
  <si>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</si>
  <si>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</si>
  <si>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</si>
  <si>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</si>
  <si>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</si>
  <si>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</si>
  <si>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</si>
  <si>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</si>
  <si>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</si>
  <si>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</si>
  <si>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</si>
  <si>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</si>
  <si>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</si>
  <si>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</si>
  <si>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</si>
  <si>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</si>
  <si>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</si>
  <si>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</si>
  <si>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</si>
  <si>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</si>
  <si>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</si>
  <si>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</si>
  <si>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</si>
  <si>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</si>
  <si>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</si>
  <si>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</si>
  <si>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</si>
  <si>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</si>
  <si>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</si>
  <si>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</si>
  <si>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</si>
  <si>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</si>
  <si>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</si>
  <si>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</si>
  <si>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</si>
  <si>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</si>
  <si>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</si>
  <si>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</si>
  <si>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</si>
  <si>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</si>
  <si>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</si>
  <si>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</si>
  <si>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</si>
  <si>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</si>
  <si>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</si>
  <si>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</si>
  <si>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</si>
  <si>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</si>
  <si>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</si>
  <si>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</si>
  <si>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</si>
  <si>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</si>
  <si>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</si>
  <si>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</si>
  <si>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</si>
  <si>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</si>
  <si>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</si>
  <si>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</si>
  <si>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</si>
  <si>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</si>
  <si>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</si>
  <si>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</si>
  <si>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</si>
  <si>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</si>
  <si>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</si>
  <si>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</si>
  <si>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</si>
  <si>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</si>
  <si>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</si>
  <si>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</si>
  <si>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</si>
  <si>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</si>
  <si>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</si>
  <si>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</si>
  <si>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</si>
  <si>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</si>
  <si>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</si>
  <si>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</si>
  <si>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</si>
  <si>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</si>
  <si>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</si>
  <si>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</si>
  <si>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</si>
  <si>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</si>
  <si>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</si>
  <si>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</si>
  <si>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</si>
  <si>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</si>
  <si>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</si>
  <si>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</si>
  <si>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</si>
  <si>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</si>
  <si>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</si>
  <si>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</si>
  <si>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</si>
  <si>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</si>
  <si>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</si>
  <si>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</si>
  <si>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</si>
  <si>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</si>
  <si>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</si>
  <si>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</si>
  <si>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</si>
  <si>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</si>
  <si>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</si>
  <si>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</si>
  <si>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</si>
  <si>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</si>
  <si>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</si>
  <si>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</si>
  <si>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</si>
  <si>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</si>
  <si>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</si>
  <si>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</si>
  <si>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</si>
  <si>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</si>
  <si>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</si>
  <si>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</si>
  <si>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</si>
  <si>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</si>
  <si>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</si>
  <si>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</si>
  <si>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</si>
  <si>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</si>
  <si>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</si>
  <si>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</si>
  <si>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</si>
  <si>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</si>
  <si>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</si>
  <si>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</si>
  <si>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</si>
  <si>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</si>
  <si>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</si>
  <si>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</si>
  <si>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</si>
  <si>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</si>
  <si>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</si>
  <si>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</si>
  <si>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</si>
  <si>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</si>
  <si>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</si>
  <si>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</si>
  <si>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</si>
  <si>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</si>
  <si>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</si>
  <si>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</si>
  <si>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</si>
  <si>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</si>
  <si>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</si>
  <si>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</si>
  <si>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</si>
  <si>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</si>
  <si>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</si>
  <si>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</si>
  <si>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</si>
  <si>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</si>
  <si>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</si>
  <si>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</si>
  <si>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</si>
  <si>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</si>
  <si>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</si>
  <si>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</si>
  <si>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</si>
  <si>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</si>
  <si>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</si>
  <si>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</si>
  <si>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</si>
  <si>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</si>
  <si>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</si>
  <si>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</si>
  <si>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</si>
  <si>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</si>
  <si>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</si>
  <si>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</si>
  <si>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</si>
  <si>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</si>
  <si>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</si>
  <si>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</si>
  <si>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</si>
  <si>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</si>
  <si>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</si>
  <si>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</si>
  <si>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</si>
  <si>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</si>
  <si>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</si>
  <si>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</si>
  <si>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</si>
  <si>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</si>
  <si>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</si>
  <si>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</si>
  <si>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</si>
  <si>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</si>
  <si>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</si>
  <si>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</si>
  <si>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</si>
  <si>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</si>
  <si>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</si>
  <si>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</si>
  <si>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</si>
  <si>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</si>
  <si>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</si>
  <si>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</si>
  <si>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</si>
  <si>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</si>
  <si>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</si>
  <si>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</si>
  <si>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</si>
  <si>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</si>
  <si>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</si>
  <si>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</si>
  <si>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</si>
  <si>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</si>
  <si>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</si>
  <si>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</si>
  <si>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</si>
  <si>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</si>
  <si>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</si>
  <si>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</si>
  <si>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</si>
  <si>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</si>
  <si>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</si>
  <si>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</si>
  <si>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</si>
  <si>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</si>
  <si>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</si>
  <si>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</si>
  <si>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</si>
  <si>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</si>
  <si>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</si>
  <si>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</si>
  <si>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</si>
  <si>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</si>
  <si>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</si>
  <si>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</si>
  <si>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</si>
  <si>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</si>
  <si>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</si>
  <si>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</si>
  <si>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</si>
  <si>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</si>
  <si>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</si>
  <si>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</si>
  <si>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</si>
  <si>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</si>
  <si>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</si>
  <si>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</si>
  <si>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</si>
  <si>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</si>
  <si>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</si>
  <si>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</si>
  <si>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</si>
  <si>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</si>
  <si>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</si>
  <si>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</si>
  <si>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</si>
  <si>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</si>
  <si>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</si>
  <si>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</si>
  <si>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</si>
  <si>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</si>
  <si>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</si>
  <si>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</si>
  <si>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</si>
  <si>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</si>
  <si>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</si>
  <si>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</si>
  <si>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</si>
  <si>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</si>
  <si>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</si>
  <si>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</si>
  <si>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</si>
  <si>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</si>
  <si>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</si>
  <si>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</si>
  <si>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</si>
  <si>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</si>
  <si>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</si>
  <si>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</si>
  <si>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</si>
  <si>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</si>
  <si>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</si>
  <si>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</si>
  <si>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</si>
  <si>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</si>
  <si>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</si>
  <si>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</si>
  <si>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</si>
  <si>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</si>
  <si>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</si>
  <si>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</si>
  <si>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</si>
  <si>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</si>
  <si>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</si>
  <si>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</si>
  <si>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</si>
  <si>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</si>
  <si>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</si>
  <si>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</si>
  <si>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</si>
  <si>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</si>
  <si>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</si>
  <si>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</si>
  <si>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</si>
  <si>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</si>
  <si>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</si>
  <si>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</si>
  <si>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</si>
  <si>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</si>
  <si>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</si>
  <si>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</si>
  <si>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</si>
  <si>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</si>
  <si>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</si>
  <si>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</si>
  <si>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</si>
  <si>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</si>
  <si>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</si>
  <si>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</si>
  <si>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</si>
  <si>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</si>
  <si>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</si>
  <si>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</si>
  <si>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</si>
  <si>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</si>
  <si>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</si>
  <si>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</si>
  <si>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</si>
  <si>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</si>
  <si>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</si>
  <si>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</si>
  <si>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</si>
  <si>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</si>
  <si>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</si>
  <si>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</si>
  <si>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</si>
  <si>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</si>
  <si>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</si>
  <si>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</si>
  <si>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</si>
  <si>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</si>
  <si>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</si>
  <si>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</si>
  <si>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</si>
  <si>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</si>
  <si>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</si>
  <si>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</si>
  <si>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</si>
  <si>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</si>
  <si>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</si>
  <si>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</si>
  <si>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</si>
  <si>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</si>
  <si>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</si>
  <si>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</si>
  <si>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</si>
  <si>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</si>
  <si>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</si>
  <si>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</si>
  <si>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</si>
  <si>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</si>
  <si>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</si>
  <si>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</si>
  <si>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</si>
  <si>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</si>
  <si>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</si>
  <si>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</si>
  <si>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</si>
  <si>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</si>
  <si>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</si>
  <si>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</si>
  <si>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</si>
  <si>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</si>
  <si>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</si>
  <si>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</si>
  <si>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</si>
  <si>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</si>
  <si>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</si>
  <si>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</si>
  <si>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</si>
  <si>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</si>
  <si>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</si>
  <si>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</si>
  <si>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</si>
  <si>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</si>
  <si>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</si>
  <si>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</si>
  <si>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</si>
  <si>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</si>
  <si>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</si>
  <si>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</si>
  <si>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</si>
  <si>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</si>
  <si>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</si>
  <si>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</si>
  <si>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</si>
  <si>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</si>
  <si>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</si>
  <si>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</si>
  <si>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</si>
  <si>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</si>
  <si>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</si>
  <si>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</si>
  <si>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</si>
  <si>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</si>
  <si>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</si>
  <si>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</si>
  <si>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</si>
  <si>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</si>
  <si>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</si>
  <si>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</si>
  <si>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</si>
  <si>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</si>
  <si>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</si>
  <si>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</si>
  <si>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</si>
  <si>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</si>
  <si>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</si>
  <si>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</si>
  <si>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</si>
  <si>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</si>
  <si>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</si>
  <si>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</si>
  <si>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</si>
  <si>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</si>
  <si>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</si>
  <si>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</si>
  <si>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</si>
  <si>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</si>
  <si>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</si>
  <si>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</si>
  <si>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</si>
  <si>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</si>
  <si>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</si>
  <si>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</si>
  <si>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</si>
  <si>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</si>
  <si>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</si>
  <si>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</si>
  <si>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</si>
  <si>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</si>
  <si>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</si>
  <si>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</si>
  <si>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</si>
  <si>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</si>
  <si>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</si>
  <si>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</si>
  <si>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</si>
  <si>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</si>
  <si>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</si>
  <si>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</si>
  <si>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</si>
  <si>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</si>
  <si>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</si>
  <si>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</si>
  <si>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</si>
  <si>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</si>
  <si>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</si>
  <si>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</si>
  <si>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</si>
  <si>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</si>
  <si>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</si>
  <si>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</si>
  <si>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</si>
  <si>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</si>
  <si>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</si>
  <si>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</si>
  <si>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</si>
  <si>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</si>
  <si>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</si>
  <si>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</si>
  <si>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</si>
  <si>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</si>
  <si>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</si>
  <si>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</si>
  <si>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</si>
  <si>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</si>
  <si>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</si>
  <si>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</si>
  <si>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</si>
  <si>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</si>
  <si>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</si>
  <si>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</si>
  <si>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</si>
  <si>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</si>
  <si>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</si>
  <si>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</si>
  <si>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</si>
  <si>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</si>
  <si>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</si>
  <si>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</si>
  <si>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</si>
  <si>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</si>
  <si>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</si>
  <si>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</si>
  <si>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</si>
  <si>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</si>
  <si>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</si>
  <si>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</si>
  <si>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</si>
  <si>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</si>
  <si>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</si>
  <si>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</si>
  <si>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</si>
  <si>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</si>
  <si>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</si>
  <si>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</si>
  <si>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</si>
  <si>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</si>
  <si>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</si>
  <si>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</si>
  <si>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</si>
  <si>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</si>
  <si>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</si>
  <si>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</si>
  <si>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</si>
  <si>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</si>
  <si>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</si>
  <si>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</si>
  <si>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</si>
  <si>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</si>
  <si>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</si>
  <si>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</si>
  <si>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</si>
  <si>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</si>
  <si>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</si>
  <si>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</si>
  <si>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</si>
  <si>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</si>
  <si>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</si>
  <si>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</si>
  <si>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</si>
  <si>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</si>
  <si>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</si>
  <si>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</si>
  <si>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</si>
  <si>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</si>
  <si>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</si>
  <si>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</si>
  <si>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</si>
  <si>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</si>
  <si>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</si>
  <si>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</si>
  <si>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</si>
  <si>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</si>
  <si>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</si>
  <si>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</si>
  <si>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</si>
  <si>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</si>
  <si>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</si>
  <si>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</si>
  <si>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</si>
  <si>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</si>
  <si>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</si>
  <si>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</si>
  <si>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</si>
  <si>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</si>
  <si>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</si>
  <si>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</si>
  <si>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</si>
  <si>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</si>
  <si>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</si>
  <si>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</si>
  <si>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</si>
  <si>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</si>
  <si>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</si>
  <si>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</si>
  <si>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</si>
  <si>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</si>
  <si>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</si>
  <si>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</si>
  <si>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</si>
  <si>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</si>
  <si>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</si>
  <si>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</si>
  <si>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</si>
  <si>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</si>
  <si>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</si>
  <si>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</si>
  <si>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</si>
  <si>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</si>
  <si>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</si>
  <si>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</si>
  <si>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</si>
  <si>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</si>
  <si>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</si>
  <si>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</si>
  <si>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</si>
  <si>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</si>
  <si>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</si>
  <si>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</si>
  <si>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</si>
  <si>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</si>
  <si>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</si>
  <si>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</si>
  <si>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</si>
  <si>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</si>
  <si>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</si>
  <si>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</si>
  <si>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</si>
  <si>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</si>
  <si>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</si>
  <si>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</si>
  <si>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</si>
  <si>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</si>
  <si>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</si>
  <si>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</si>
  <si>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</si>
  <si>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</si>
  <si>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</si>
  <si>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</si>
  <si>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</si>
  <si>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</si>
  <si>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</si>
  <si>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</si>
  <si>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</si>
  <si>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</si>
  <si>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</si>
  <si>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</si>
  <si>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</si>
  <si>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</si>
  <si>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</si>
  <si>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</si>
  <si>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</si>
  <si>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</si>
  <si>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</si>
  <si>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</si>
  <si>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</si>
  <si>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</si>
  <si>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</si>
  <si>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</si>
  <si>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</si>
  <si>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</si>
  <si>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</si>
  <si>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</si>
  <si>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</si>
  <si>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</si>
  <si>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</si>
  <si>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</si>
  <si>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</si>
  <si>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</si>
  <si>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</si>
  <si>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</si>
  <si>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</si>
  <si>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</si>
  <si>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</si>
  <si>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</si>
  <si>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</si>
  <si>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</si>
  <si>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</si>
  <si>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</si>
  <si>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</si>
  <si>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</si>
  <si>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</si>
  <si>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</si>
  <si>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</si>
  <si>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</si>
  <si>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</si>
  <si>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</si>
  <si>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</si>
  <si>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</si>
  <si>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</si>
  <si>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</si>
  <si>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</si>
  <si>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</si>
  <si>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</si>
  <si>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</si>
  <si>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</si>
  <si>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</si>
  <si>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</si>
  <si>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</si>
  <si>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</si>
  <si>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</si>
  <si>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</si>
  <si>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</si>
  <si>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</si>
  <si>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</si>
  <si>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</si>
  <si>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</si>
  <si>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</si>
  <si>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</si>
  <si>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</si>
  <si>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</si>
  <si>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</si>
  <si>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</si>
  <si>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</si>
  <si>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</si>
  <si>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</si>
  <si>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</si>
  <si>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</si>
  <si>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</si>
  <si>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</si>
  <si>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</si>
  <si>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</si>
  <si>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</si>
  <si>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</si>
  <si>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</si>
  <si>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</si>
  <si>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</si>
  <si>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</si>
  <si>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</si>
  <si>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</si>
  <si>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</si>
  <si>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</si>
  <si>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</si>
  <si>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</si>
  <si>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</si>
  <si>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</si>
  <si>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</si>
  <si>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</si>
  <si>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</si>
  <si>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</si>
  <si>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</si>
  <si>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</si>
  <si>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</si>
  <si>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</si>
  <si>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</si>
  <si>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</si>
  <si>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</si>
  <si>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</si>
  <si>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</si>
  <si>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</si>
  <si>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</si>
  <si>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</si>
  <si>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</si>
  <si>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</si>
  <si>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</si>
  <si>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</si>
  <si>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</si>
  <si>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</si>
  <si>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</si>
  <si>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</si>
  <si>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</si>
  <si>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</si>
  <si>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</si>
  <si>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</si>
  <si>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</si>
  <si>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</si>
  <si>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</si>
  <si>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</si>
  <si>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</si>
  <si>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</si>
  <si>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</si>
  <si>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</si>
  <si>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</si>
  <si>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</si>
  <si>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</si>
  <si>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</si>
  <si>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</si>
  <si>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</si>
  <si>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</si>
  <si>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</si>
  <si>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</si>
  <si>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</si>
  <si>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</si>
  <si>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</si>
  <si>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</si>
  <si>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</si>
  <si>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</si>
  <si>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</si>
  <si>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</si>
  <si>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</si>
  <si>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</si>
  <si>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</si>
  <si>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</si>
  <si>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</si>
  <si>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</si>
  <si>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</si>
  <si>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</si>
  <si>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</si>
  <si>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</si>
  <si>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</si>
  <si>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</si>
  <si>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</si>
  <si>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</si>
  <si>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</si>
  <si>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</si>
  <si>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</si>
  <si>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</si>
  <si>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</si>
  <si>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</si>
  <si>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</si>
  <si>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</si>
  <si>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</si>
  <si>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</si>
  <si>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</si>
  <si>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</si>
  <si>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</si>
  <si>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</si>
  <si>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</si>
  <si>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</si>
  <si>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</si>
  <si>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</si>
  <si>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</si>
  <si>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</si>
  <si>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</si>
  <si>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</si>
  <si>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</si>
  <si>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</si>
  <si>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</si>
  <si>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</si>
  <si>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</si>
  <si>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</si>
  <si>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</si>
  <si>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</si>
  <si>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</si>
  <si>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</si>
  <si>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</si>
  <si>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</si>
  <si>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</si>
  <si>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</si>
  <si>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</si>
  <si>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</si>
  <si>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</si>
  <si>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</si>
  <si>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</si>
  <si>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</si>
  <si>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</si>
  <si>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</si>
  <si>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</si>
  <si>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</si>
  <si>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</si>
  <si>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</si>
  <si>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</si>
  <si>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</si>
  <si>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</si>
  <si>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</si>
  <si>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</si>
  <si>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</si>
  <si>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</si>
  <si>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</si>
  <si>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</si>
  <si>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</si>
  <si>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</si>
  <si>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</si>
  <si>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</si>
  <si>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</si>
  <si>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</si>
  <si>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</si>
  <si>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</si>
  <si>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</si>
  <si>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</si>
  <si>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</si>
  <si>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</si>
  <si>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</si>
  <si>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</si>
  <si>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</si>
  <si>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</si>
  <si>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</si>
  <si>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</si>
  <si>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</si>
  <si>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</si>
  <si>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</si>
  <si>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</si>
  <si>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</si>
  <si>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</si>
  <si>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</si>
  <si>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</si>
  <si>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</si>
  <si>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</si>
  <si>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</si>
  <si>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</si>
  <si>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</si>
  <si>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</si>
  <si>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</si>
  <si>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</si>
  <si>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</si>
  <si>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</si>
  <si>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</si>
  <si>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</si>
  <si>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</si>
  <si>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</si>
  <si>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</si>
  <si>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</si>
  <si>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</si>
  <si>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</si>
  <si>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</si>
  <si>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</si>
  <si>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</si>
  <si>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</si>
  <si>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</si>
  <si>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</si>
  <si>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</si>
  <si>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</si>
  <si>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</si>
  <si>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</si>
  <si>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</si>
  <si>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</si>
  <si>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</si>
  <si>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</si>
  <si>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</si>
  <si>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</si>
  <si>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</si>
  <si>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</si>
  <si>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</si>
  <si>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</si>
  <si>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</si>
  <si>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</si>
  <si>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</si>
  <si>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</si>
  <si>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</si>
  <si>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</si>
  <si>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</si>
  <si>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</si>
  <si>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</si>
  <si>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</si>
  <si>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</si>
  <si>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</si>
  <si>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</si>
  <si>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</si>
  <si>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</si>
  <si>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</si>
  <si>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</si>
  <si>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</si>
  <si>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</si>
  <si>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</si>
  <si>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</si>
  <si>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</si>
  <si>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</si>
  <si>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</si>
  <si>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</si>
  <si>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</si>
  <si>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</si>
  <si>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</si>
  <si>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</si>
  <si>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</si>
  <si>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</si>
  <si>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</si>
  <si>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</si>
  <si>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</si>
  <si>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</si>
  <si>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</si>
  <si>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</si>
  <si>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</si>
  <si>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</si>
  <si>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</si>
  <si>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</si>
  <si>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</si>
  <si>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</si>
  <si>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</si>
  <si>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</si>
  <si>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</si>
  <si>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</si>
  <si>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</si>
  <si>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</si>
  <si>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</si>
  <si>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</si>
  <si>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</si>
  <si>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</si>
  <si>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</si>
  <si>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</si>
  <si>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</si>
  <si>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</si>
  <si>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</si>
  <si>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</si>
  <si>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</si>
  <si>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</si>
  <si>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</si>
  <si>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</si>
  <si>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</si>
  <si>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</si>
  <si>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</si>
  <si>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</si>
  <si>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</si>
  <si>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</si>
  <si>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</si>
  <si>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</si>
  <si>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</si>
  <si>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</si>
  <si>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</si>
  <si>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</si>
  <si>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</si>
  <si>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</si>
  <si>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</si>
  <si>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</si>
  <si>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</si>
  <si>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</si>
  <si>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</si>
  <si>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</si>
  <si>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</si>
  <si>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</si>
  <si>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</si>
  <si>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</si>
  <si>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</si>
  <si>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</si>
  <si>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</si>
  <si>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</si>
  <si>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</si>
  <si>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</si>
  <si>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</si>
  <si>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</si>
  <si>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</si>
  <si>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</si>
  <si>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</si>
  <si>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</si>
  <si>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</si>
  <si>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</si>
  <si>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</si>
  <si>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</si>
  <si>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</si>
  <si>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</si>
  <si>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</si>
  <si>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</si>
  <si>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</si>
  <si>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</si>
  <si>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</si>
  <si>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</si>
  <si>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</si>
  <si>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</si>
  <si>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</si>
  <si>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</si>
  <si>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</si>
  <si>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</si>
  <si>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</si>
  <si>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</si>
  <si>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</si>
  <si>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</si>
  <si>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</si>
  <si>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</si>
  <si>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</si>
  <si>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</si>
  <si>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</si>
  <si>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</si>
  <si>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</si>
  <si>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</si>
  <si>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</si>
  <si>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</si>
  <si>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</si>
  <si>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</si>
  <si>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</si>
  <si>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</si>
  <si>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</si>
  <si>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</si>
  <si>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</si>
  <si>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</si>
  <si>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</si>
  <si>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</si>
  <si>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</si>
  <si>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</si>
  <si>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</si>
  <si>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</si>
  <si>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</si>
  <si>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</si>
  <si>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</si>
  <si>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</si>
  <si>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</si>
  <si>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</si>
  <si>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</si>
  <si>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</si>
  <si>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</si>
  <si>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</si>
  <si>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</si>
  <si>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</si>
  <si>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</si>
  <si>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</si>
  <si>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</si>
  <si>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</si>
  <si>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</si>
  <si>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</si>
  <si>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</si>
  <si>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</si>
  <si>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</si>
  <si>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</si>
  <si>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</si>
  <si>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</si>
  <si>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</si>
  <si>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</si>
  <si>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</si>
  <si>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</si>
  <si>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</si>
  <si>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</si>
  <si>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</si>
  <si>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</si>
  <si>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</si>
  <si>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</si>
  <si>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</si>
  <si>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</si>
  <si>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</si>
  <si>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</si>
  <si>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</si>
  <si>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</si>
  <si>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</si>
  <si>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</si>
  <si>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</si>
  <si>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</si>
  <si>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</si>
  <si>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</si>
  <si>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</si>
  <si>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</si>
  <si>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</si>
  <si>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</si>
  <si>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</si>
  <si>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</si>
  <si>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</si>
  <si>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</si>
  <si>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</si>
  <si>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</si>
  <si>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</si>
  <si>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</si>
  <si>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</si>
  <si>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</si>
  <si>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</si>
  <si>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</si>
  <si>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</si>
  <si>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</si>
  <si>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</si>
  <si>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</si>
  <si>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</si>
  <si>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</si>
  <si>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</si>
  <si>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</si>
  <si>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</si>
  <si>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</si>
  <si>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</si>
  <si>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</si>
  <si>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</si>
  <si>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</si>
  <si>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</si>
  <si>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</si>
  <si>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</si>
  <si>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</si>
  <si>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</si>
  <si>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</si>
  <si>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</si>
  <si>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</si>
  <si>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</si>
  <si>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</si>
  <si>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</si>
  <si>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</si>
  <si>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</si>
  <si>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</si>
  <si>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</si>
  <si>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</si>
  <si>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</si>
  <si>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</si>
  <si>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</si>
  <si>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</si>
  <si>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</si>
  <si>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</si>
  <si>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</si>
  <si>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</si>
  <si>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</si>
  <si>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</si>
  <si>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</si>
  <si>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</si>
  <si>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</si>
  <si>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</si>
  <si>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</si>
  <si>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</si>
  <si>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</si>
  <si>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</si>
  <si>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</si>
  <si>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</si>
  <si>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</si>
  <si>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</si>
  <si>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</si>
  <si>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</si>
  <si>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</si>
  <si>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</si>
  <si>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</si>
  <si>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</si>
  <si>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</si>
  <si>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</si>
  <si>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</si>
  <si>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</si>
  <si>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</si>
  <si>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</si>
  <si>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</si>
  <si>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</si>
  <si>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</si>
  <si>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</si>
  <si>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</si>
  <si>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</si>
  <si>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</si>
  <si>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</si>
  <si>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</si>
  <si>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</si>
  <si>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</si>
  <si>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</si>
  <si>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</si>
  <si>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</si>
  <si>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</si>
  <si>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</si>
  <si>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</si>
  <si>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</si>
  <si>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</si>
  <si>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</si>
  <si>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</si>
  <si>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</si>
  <si>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</si>
  <si>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</si>
  <si>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</si>
  <si>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</si>
  <si>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</si>
  <si>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</si>
  <si>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</si>
  <si>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</si>
  <si>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</si>
  <si>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</si>
  <si>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</si>
  <si>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</si>
  <si>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</si>
  <si>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</si>
  <si>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</si>
  <si>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</si>
  <si>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</si>
  <si>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</si>
  <si>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</si>
  <si>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</si>
  <si>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</si>
  <si>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</si>
  <si>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</si>
  <si>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</si>
  <si>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</si>
  <si>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</si>
  <si>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</si>
  <si>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</si>
  <si>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</si>
  <si>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</si>
  <si>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</si>
  <si>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</si>
  <si>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</si>
  <si>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</si>
  <si>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</si>
  <si>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</si>
  <si>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</si>
  <si>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</si>
  <si>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</si>
  <si>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</si>
  <si>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</si>
  <si>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</si>
  <si>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</si>
  <si>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</si>
  <si>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</si>
  <si>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</si>
  <si>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</si>
  <si>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</si>
  <si>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</si>
  <si>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</si>
  <si>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</si>
  <si>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</si>
  <si>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</si>
  <si>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</si>
  <si>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</si>
  <si>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</si>
  <si>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</si>
  <si>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</si>
  <si>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</si>
  <si>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</si>
  <si>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</si>
  <si>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</si>
  <si>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</si>
  <si>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</si>
  <si>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</si>
  <si>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</si>
  <si>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</si>
  <si>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</si>
  <si>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</si>
  <si>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</si>
  <si>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</si>
  <si>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</si>
  <si>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</si>
  <si>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</si>
  <si>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</si>
  <si>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</si>
  <si>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</si>
  <si>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</si>
  <si>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</si>
  <si>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</si>
  <si>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</si>
  <si>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</si>
  <si>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</si>
  <si>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</si>
  <si>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</si>
  <si>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</si>
  <si>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</si>
  <si>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</si>
  <si>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</si>
  <si>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</si>
  <si>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</si>
  <si>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</si>
  <si>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</si>
  <si>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</si>
  <si>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</si>
  <si>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</si>
  <si>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</si>
  <si>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</si>
  <si>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</si>
  <si>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</si>
  <si>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</si>
  <si>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</si>
  <si>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</si>
  <si>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</si>
  <si>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</si>
  <si>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</si>
  <si>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</si>
  <si>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</si>
  <si>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</si>
  <si>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</si>
  <si>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</si>
  <si>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</si>
  <si>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</si>
  <si>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</si>
  <si>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</si>
  <si>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</si>
  <si>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</si>
  <si>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</si>
  <si>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</si>
  <si>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</si>
  <si>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</si>
  <si>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</si>
  <si>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</si>
  <si>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</si>
  <si>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</si>
  <si>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</si>
  <si>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</si>
  <si>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</si>
  <si>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</si>
  <si>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</si>
  <si>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</si>
  <si>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</si>
  <si>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</si>
  <si>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</si>
  <si>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</si>
  <si>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</si>
  <si>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</si>
  <si>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</si>
  <si>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</si>
  <si>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</si>
  <si>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</si>
  <si>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</si>
  <si>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</si>
  <si>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</si>
  <si>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</si>
  <si>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</si>
  <si>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</si>
  <si>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</si>
  <si>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</si>
  <si>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</si>
  <si>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</si>
  <si>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</si>
  <si>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</si>
  <si>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</si>
  <si>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</si>
  <si>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</si>
  <si>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</si>
  <si>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</si>
  <si>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</si>
  <si>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</si>
  <si>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</si>
  <si>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</si>
  <si>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</si>
  <si>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</si>
  <si>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</si>
  <si>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</si>
  <si>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</si>
  <si>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</si>
  <si>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</si>
  <si>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</si>
  <si>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</si>
  <si>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</si>
  <si>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</si>
  <si>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</si>
  <si>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</si>
  <si>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</si>
  <si>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</si>
  <si>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</si>
  <si>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</si>
  <si>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</si>
  <si>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</si>
  <si>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</si>
  <si>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</si>
  <si>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</si>
  <si>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</si>
  <si>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</si>
  <si>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</si>
  <si>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</si>
  <si>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</si>
  <si>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</si>
  <si>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</si>
  <si>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</si>
  <si>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</si>
  <si>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</si>
  <si>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</si>
  <si>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</si>
  <si>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</si>
  <si>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</si>
  <si>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</si>
  <si>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</si>
  <si>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</si>
  <si>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</si>
  <si>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</si>
  <si>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</si>
  <si>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</si>
  <si>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</si>
  <si>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</si>
  <si>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</si>
  <si>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</si>
  <si>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</si>
  <si>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</si>
  <si>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</si>
  <si>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</si>
  <si>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</si>
  <si>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</si>
  <si>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</si>
  <si>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</si>
  <si>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</si>
  <si>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</si>
  <si>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</si>
  <si>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</si>
  <si>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</si>
  <si>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</si>
  <si>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</si>
  <si>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</si>
  <si>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</si>
  <si>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</si>
  <si>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</si>
  <si>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</si>
  <si>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</si>
  <si>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</si>
  <si>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</si>
  <si>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</si>
  <si>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</si>
  <si>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</si>
  <si>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</si>
  <si>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</si>
  <si>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</si>
  <si>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</si>
  <si>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</si>
  <si>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</si>
  <si>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</si>
  <si>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</si>
  <si>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</si>
  <si>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</si>
  <si>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</si>
  <si>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</si>
  <si>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</si>
  <si>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</si>
  <si>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</si>
  <si>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</si>
  <si>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</si>
  <si>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</si>
  <si>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</si>
  <si>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</si>
  <si>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</si>
  <si>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</si>
  <si>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</si>
  <si>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</si>
  <si>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</si>
  <si>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</si>
  <si>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</si>
  <si>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</si>
  <si>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</si>
  <si>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</si>
  <si>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</si>
  <si>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</si>
  <si>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</si>
  <si>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</si>
  <si>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</si>
  <si>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</si>
  <si>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</si>
  <si>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</si>
  <si>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</si>
  <si>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</si>
  <si>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</si>
  <si>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</si>
  <si>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</si>
  <si>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</si>
  <si>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</si>
  <si>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</si>
  <si>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</si>
  <si>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</si>
  <si>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</si>
  <si>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</si>
  <si>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</si>
  <si>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</si>
  <si>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</si>
  <si>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</si>
  <si>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</si>
  <si>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</si>
  <si>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</si>
  <si>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</si>
  <si>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</si>
  <si>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</si>
  <si>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</si>
  <si>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</si>
  <si>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</si>
  <si>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</si>
  <si>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</si>
  <si>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</si>
  <si>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</si>
  <si>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</si>
  <si>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</si>
  <si>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</si>
  <si>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</si>
  <si>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</si>
  <si>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</si>
  <si>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</si>
  <si>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</si>
  <si>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</si>
  <si>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</si>
  <si>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</si>
  <si>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</si>
  <si>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</si>
  <si>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</si>
  <si>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</si>
  <si>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</si>
  <si>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</si>
  <si>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</si>
  <si>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</si>
  <si>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</si>
  <si>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</si>
  <si>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</si>
  <si>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</si>
  <si>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</si>
  <si>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</si>
  <si>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</si>
  <si>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</si>
  <si>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</si>
  <si>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</si>
  <si>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</si>
  <si>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</si>
  <si>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</si>
  <si>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</si>
  <si>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</si>
  <si>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</si>
  <si>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</si>
  <si>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</si>
  <si>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</si>
  <si>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</si>
  <si>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</si>
  <si>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</si>
  <si>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</si>
  <si>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</si>
  <si>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</si>
  <si>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</si>
  <si>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</si>
  <si>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</si>
  <si>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</si>
  <si>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</si>
  <si>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</si>
  <si>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</si>
  <si>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</si>
  <si>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</si>
  <si>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</si>
  <si>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</si>
  <si>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</si>
  <si>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</si>
  <si>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</si>
  <si>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</si>
  <si>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</si>
  <si>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</si>
  <si>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</si>
  <si>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</si>
  <si>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</si>
  <si>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</si>
  <si>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</si>
  <si>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</si>
  <si>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</si>
  <si>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</si>
  <si>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</si>
  <si>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</si>
  <si>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</si>
  <si>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</si>
  <si>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</si>
  <si>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</si>
  <si>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</si>
  <si>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</si>
  <si>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</si>
  <si>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</si>
  <si>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</si>
  <si>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</si>
  <si>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</si>
  <si>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</si>
  <si>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</si>
  <si>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</si>
  <si>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</si>
  <si>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</si>
  <si>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</si>
  <si>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</si>
  <si>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</si>
  <si>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</si>
  <si>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</si>
  <si>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</si>
  <si>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</si>
  <si>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</si>
  <si>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</si>
  <si>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</si>
  <si>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</si>
  <si>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</si>
  <si>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</si>
  <si>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</si>
  <si>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</si>
  <si>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</si>
  <si>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</si>
  <si>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</si>
  <si>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</si>
  <si>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</si>
  <si>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</si>
  <si>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</si>
  <si>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</si>
  <si>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</si>
  <si>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</si>
  <si>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</si>
  <si>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</si>
  <si>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</si>
  <si>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</si>
  <si>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</si>
  <si>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</si>
  <si>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</si>
  <si>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</si>
  <si>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</si>
  <si>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</si>
  <si>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</si>
  <si>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</si>
  <si>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</si>
  <si>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</si>
  <si>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</si>
  <si>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</si>
  <si>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</si>
  <si>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</si>
  <si>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</si>
  <si>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</si>
  <si>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</si>
  <si>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</si>
  <si>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</si>
  <si>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</si>
  <si>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</si>
  <si>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</si>
  <si>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</si>
  <si>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</si>
  <si>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</si>
  <si>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</si>
  <si>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</si>
  <si>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</si>
  <si>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</si>
  <si>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</si>
  <si>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</si>
  <si>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</si>
  <si>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</si>
  <si>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</si>
  <si>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</si>
  <si>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</si>
  <si>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</si>
  <si>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</si>
  <si>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</si>
  <si>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</si>
  <si>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</si>
  <si>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</si>
  <si>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</si>
  <si>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</si>
  <si>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</si>
  <si>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</si>
  <si>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</si>
  <si>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</si>
  <si>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</si>
  <si>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</si>
  <si>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</si>
  <si>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</si>
  <si>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</si>
  <si>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</si>
  <si>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</si>
  <si>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</si>
  <si>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</si>
  <si>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</si>
  <si>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</si>
  <si>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</si>
  <si>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</si>
  <si>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</si>
  <si>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</si>
  <si>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</si>
  <si>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</si>
  <si>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</si>
  <si>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</si>
  <si>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</si>
  <si>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</si>
  <si>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</si>
  <si>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</si>
  <si>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</si>
  <si>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</si>
  <si>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</si>
  <si>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</si>
  <si>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</si>
  <si>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</si>
  <si>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</si>
  <si>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</si>
  <si>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</si>
  <si>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</si>
  <si>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</si>
  <si>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</si>
  <si>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</si>
  <si>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</si>
  <si>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</si>
  <si>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</si>
  <si>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</si>
  <si>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</si>
  <si>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</si>
  <si>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</si>
  <si>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</si>
  <si>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</si>
  <si>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</si>
  <si>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</si>
  <si>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</si>
  <si>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</si>
  <si>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</si>
  <si>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</si>
  <si>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</si>
  <si>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</si>
  <si>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</si>
  <si>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</si>
  <si>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</si>
  <si>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</si>
  <si>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</si>
  <si>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</si>
  <si>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</si>
  <si>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</si>
  <si>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</si>
  <si>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</si>
  <si>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</si>
  <si>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</si>
  <si>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</si>
  <si>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</si>
  <si>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</si>
  <si>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</si>
  <si>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</si>
  <si>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</si>
  <si>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</si>
  <si>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</si>
  <si>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</si>
  <si>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</si>
  <si>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</si>
  <si>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</si>
  <si>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</si>
  <si>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</si>
  <si>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</si>
  <si>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</si>
  <si>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</si>
  <si>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</si>
  <si>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</si>
  <si>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</si>
  <si>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</si>
  <si>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</si>
  <si>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</si>
  <si>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</si>
  <si>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</si>
  <si>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</si>
  <si>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</si>
  <si>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</si>
  <si>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</si>
  <si>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</si>
  <si>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</si>
  <si>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</si>
  <si>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</si>
  <si>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</si>
  <si>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</si>
  <si>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</si>
  <si>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</si>
  <si>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</si>
  <si>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</si>
  <si>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</si>
  <si>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</si>
  <si>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</si>
  <si>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</si>
  <si>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</si>
  <si>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</si>
  <si>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</si>
  <si>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</si>
  <si>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</si>
  <si>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</si>
  <si>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</si>
  <si>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</si>
  <si>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</si>
  <si>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</si>
  <si>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</si>
  <si>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</si>
  <si>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</si>
  <si>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</si>
  <si>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</si>
  <si>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</si>
  <si>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</si>
  <si>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</si>
  <si>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</si>
  <si>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</si>
  <si>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</si>
  <si>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</si>
  <si>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</si>
  <si>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</si>
  <si>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</si>
  <si>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</si>
  <si>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</si>
  <si>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</si>
  <si>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</si>
  <si>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</si>
  <si>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</si>
  <si>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</si>
  <si>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</si>
  <si>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</si>
  <si>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</si>
  <si>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</si>
  <si>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</si>
  <si>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</si>
  <si>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</si>
  <si>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</si>
  <si>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</si>
  <si>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</si>
  <si>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</si>
  <si>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</si>
  <si>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</si>
  <si>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</si>
  <si>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</si>
  <si>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</si>
  <si>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</si>
  <si>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</si>
  <si>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</si>
  <si>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</si>
  <si>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</si>
  <si>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</si>
  <si>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</si>
  <si>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</si>
  <si>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</si>
  <si>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</si>
  <si>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</si>
  <si>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</si>
  <si>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</si>
  <si>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</si>
  <si>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</si>
  <si>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</si>
  <si>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</si>
  <si>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</si>
  <si>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</si>
  <si>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</si>
  <si>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</si>
  <si>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</si>
  <si>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</si>
  <si>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</si>
  <si>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</si>
  <si>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</si>
  <si>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</si>
  <si>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</si>
  <si>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</si>
  <si>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</si>
  <si>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</si>
  <si>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</si>
  <si>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</si>
  <si>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</si>
  <si>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</si>
  <si>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</si>
  <si>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</si>
  <si>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</si>
  <si>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</si>
  <si>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</si>
  <si>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</si>
  <si>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</si>
  <si>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</si>
  <si>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</si>
  <si>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</si>
  <si>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</si>
  <si>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</si>
  <si>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</si>
  <si>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</si>
  <si>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</si>
  <si>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</si>
  <si>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</si>
  <si>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</si>
  <si>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</si>
  <si>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</si>
  <si>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</si>
  <si>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</si>
  <si>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</si>
  <si>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</si>
  <si>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</si>
  <si>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</si>
  <si>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</si>
  <si>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</si>
  <si>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</si>
  <si>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</si>
  <si>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</si>
  <si>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</si>
  <si>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</si>
  <si>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</si>
  <si>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</si>
  <si>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</si>
  <si>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</si>
  <si>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</si>
  <si>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</si>
  <si>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</si>
  <si>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</si>
  <si>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</si>
  <si>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</si>
  <si>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</si>
  <si>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</si>
  <si>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</si>
  <si>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</si>
  <si>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</si>
  <si>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</si>
  <si>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</si>
  <si>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</si>
  <si>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</si>
  <si>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</si>
  <si>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</si>
  <si>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</si>
  <si>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</si>
  <si>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</si>
  <si>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</si>
  <si>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</si>
  <si>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</si>
  <si>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</si>
  <si>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</si>
  <si>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</si>
  <si>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</si>
  <si>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</si>
  <si>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</si>
  <si>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</si>
  <si>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</si>
  <si>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</si>
  <si>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</si>
  <si>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</si>
  <si>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</si>
  <si>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</si>
  <si>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</si>
  <si>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</si>
  <si>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</si>
  <si>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</si>
  <si>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</si>
  <si>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</si>
  <si>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</si>
  <si>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</si>
  <si>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</si>
  <si>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</si>
  <si>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</si>
  <si>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</si>
  <si>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</si>
  <si>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</si>
  <si>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</si>
  <si>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</si>
  <si>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</si>
  <si>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</si>
  <si>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</si>
  <si>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</si>
  <si>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</si>
  <si>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</si>
  <si>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</si>
  <si>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</si>
  <si>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</si>
  <si>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</si>
  <si>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</si>
  <si>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</si>
  <si>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</si>
  <si>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</si>
  <si>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</si>
  <si>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</si>
  <si>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</si>
  <si>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</si>
  <si>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</si>
  <si>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</si>
  <si>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</si>
  <si>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</si>
  <si>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</si>
  <si>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</si>
  <si>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</si>
  <si>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</si>
  <si>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</si>
  <si>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</si>
  <si>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</si>
  <si>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</si>
  <si>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</si>
  <si>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</si>
  <si>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</si>
  <si>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</si>
  <si>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</si>
  <si>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</si>
  <si>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</si>
  <si>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</si>
  <si>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</si>
  <si>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</si>
  <si>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</si>
  <si>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</si>
  <si>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</si>
  <si>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</si>
  <si>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</si>
  <si>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</si>
  <si>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</si>
  <si>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</si>
  <si>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</si>
  <si>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</si>
  <si>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</si>
  <si>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</si>
  <si>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</si>
  <si>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</si>
  <si>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</si>
  <si>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</si>
  <si>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</si>
  <si>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</si>
  <si>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</si>
  <si>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</si>
  <si>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</si>
  <si>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</si>
  <si>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</si>
  <si>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</si>
  <si>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</si>
  <si>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</si>
  <si>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</si>
  <si>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</si>
  <si>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</si>
  <si>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</si>
  <si>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</si>
  <si>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</si>
  <si>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</si>
  <si>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</si>
  <si>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</si>
  <si>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</si>
  <si>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</si>
  <si>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</si>
  <si>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</si>
  <si>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</si>
  <si>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</si>
  <si>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</si>
  <si>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</si>
  <si>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</si>
  <si>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</si>
  <si>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</si>
  <si>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</si>
  <si>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</si>
  <si>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</si>
  <si>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</si>
  <si>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</si>
  <si>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</si>
  <si>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</si>
  <si>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</si>
  <si>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</si>
  <si>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</si>
  <si>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</si>
  <si>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</si>
  <si>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</si>
  <si>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</si>
  <si>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</si>
  <si>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</si>
  <si>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</si>
  <si>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</si>
  <si>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</si>
  <si>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</si>
  <si>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</si>
  <si>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</si>
  <si>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</si>
  <si>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</si>
  <si>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</si>
  <si>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</si>
  <si>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</si>
  <si>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</si>
  <si>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</si>
  <si>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</si>
  <si>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</si>
  <si>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</si>
  <si>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</si>
  <si>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</si>
  <si>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</si>
  <si>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</si>
  <si>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</si>
  <si>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</si>
  <si>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</si>
  <si>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</si>
  <si>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</si>
  <si>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</si>
  <si>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</si>
  <si>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</si>
  <si>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</si>
  <si>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</si>
  <si>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</si>
  <si>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</si>
  <si>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</si>
  <si>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</si>
  <si>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</si>
  <si>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</si>
  <si>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</si>
  <si>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</si>
  <si>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</si>
  <si>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</si>
  <si>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</si>
  <si>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</si>
  <si>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</si>
  <si>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</si>
  <si>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</si>
  <si>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</si>
  <si>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</si>
  <si>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</si>
  <si>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</si>
  <si>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</si>
  <si>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</si>
  <si>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</si>
  <si>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</si>
  <si>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</si>
  <si>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</si>
  <si>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</si>
  <si>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</si>
  <si>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</si>
  <si>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</si>
  <si>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</si>
  <si>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</si>
  <si>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</si>
  <si>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</si>
  <si>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</si>
  <si>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</si>
  <si>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</si>
  <si>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</si>
  <si>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</si>
  <si>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</si>
  <si>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</si>
  <si>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</si>
  <si>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</si>
  <si>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</si>
  <si>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</si>
  <si>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</si>
  <si>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</si>
  <si>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</si>
  <si>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</si>
  <si>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</si>
  <si>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</si>
  <si>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</si>
  <si>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</si>
  <si>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</si>
  <si>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</si>
  <si>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</si>
  <si>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</si>
  <si>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</si>
  <si>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</si>
  <si>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</si>
  <si>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</si>
  <si>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</si>
  <si>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</si>
  <si>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</si>
  <si>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</si>
  <si>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</si>
  <si>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</si>
  <si>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</si>
  <si>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</si>
  <si>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</si>
  <si>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</si>
  <si>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</si>
  <si>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</si>
  <si>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</si>
  <si>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</si>
  <si>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</si>
  <si>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</si>
  <si>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</si>
  <si>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</si>
  <si>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</si>
  <si>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</si>
  <si>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</si>
  <si>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</si>
  <si>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</si>
  <si>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</si>
  <si>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</si>
  <si>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</si>
  <si>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</si>
  <si>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</si>
  <si>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</si>
  <si>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</si>
  <si>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</si>
  <si>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</si>
  <si>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</si>
  <si>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</si>
  <si>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</si>
  <si>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</si>
  <si>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</si>
  <si>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</si>
  <si>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</si>
  <si>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</si>
  <si>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</si>
  <si>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</si>
  <si>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</si>
  <si>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</si>
  <si>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</si>
  <si>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</si>
  <si>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</si>
  <si>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</si>
  <si>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</si>
  <si>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</si>
  <si>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</si>
  <si>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</si>
  <si>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</si>
  <si>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</si>
  <si>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</si>
  <si>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</si>
  <si>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</si>
  <si>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</si>
  <si>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</si>
  <si>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</si>
  <si>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</si>
  <si>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</si>
  <si>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</si>
  <si>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</si>
  <si>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</si>
  <si>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</si>
  <si>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</si>
  <si>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</si>
  <si>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</si>
  <si>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</si>
  <si>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</si>
  <si>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</si>
  <si>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</si>
  <si>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</si>
  <si>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</si>
  <si>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</si>
  <si>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</si>
  <si>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</si>
  <si>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</si>
  <si>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</si>
  <si>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</si>
  <si>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</si>
  <si>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</si>
  <si>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</si>
  <si>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</si>
  <si>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</si>
  <si>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</si>
  <si>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</si>
  <si>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</si>
  <si>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</si>
  <si>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</si>
  <si>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</si>
  <si>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</si>
  <si>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</si>
  <si>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</si>
  <si>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</si>
  <si>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</si>
  <si>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</si>
  <si>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</si>
  <si>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</si>
  <si>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</si>
  <si>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</si>
  <si>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</si>
  <si>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</si>
  <si>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</si>
  <si>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</si>
  <si>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</si>
  <si>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</si>
  <si>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</si>
  <si>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</si>
  <si>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</si>
  <si>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</si>
  <si>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</si>
  <si>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</si>
  <si>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</si>
  <si>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</si>
  <si>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</si>
  <si>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</si>
  <si>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</si>
  <si>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</si>
  <si>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</si>
  <si>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</si>
  <si>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</si>
  <si>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</si>
  <si>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</si>
  <si>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</si>
  <si>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</si>
  <si>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</si>
  <si>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</si>
  <si>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</si>
  <si>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</si>
  <si>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</si>
  <si>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</si>
  <si>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</si>
  <si>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</si>
  <si>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</si>
  <si>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</si>
  <si>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</si>
  <si>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</si>
  <si>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</si>
  <si>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</si>
  <si>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</si>
  <si>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</si>
  <si>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</si>
  <si>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</si>
  <si>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</si>
  <si>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</si>
  <si>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</si>
  <si>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</si>
  <si>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</si>
  <si>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</si>
  <si>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</si>
  <si>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</si>
  <si>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</si>
  <si>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</si>
  <si>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</si>
  <si>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</si>
  <si>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</si>
  <si>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</si>
  <si>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</si>
  <si>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</si>
  <si>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</si>
  <si>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</si>
  <si>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</si>
  <si>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</si>
  <si>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</si>
  <si>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</si>
  <si>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</si>
  <si>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</si>
  <si>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</si>
  <si>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</si>
  <si>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</si>
  <si>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</si>
  <si>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</si>
  <si>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</si>
  <si>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</si>
  <si>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</si>
  <si>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</si>
  <si>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</si>
  <si>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</si>
  <si>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</si>
  <si>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</si>
  <si>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</si>
  <si>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</si>
  <si>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</si>
  <si>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</si>
  <si>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</si>
  <si>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</si>
  <si>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</si>
  <si>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</si>
  <si>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</si>
  <si>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</si>
  <si>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</si>
  <si>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</si>
  <si>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</si>
  <si>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</si>
  <si>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</si>
  <si>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</si>
  <si>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</si>
  <si>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</si>
  <si>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</si>
  <si>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</si>
  <si>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</si>
  <si>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</si>
  <si>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</si>
  <si>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</si>
  <si>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</si>
  <si>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</si>
  <si>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</si>
  <si>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</si>
  <si>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</si>
  <si>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</si>
  <si>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</si>
  <si>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</si>
  <si>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</si>
  <si>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</si>
  <si>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</si>
  <si>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</si>
  <si>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</si>
  <si>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</si>
  <si>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</si>
  <si>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</si>
  <si>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</si>
  <si>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</si>
  <si>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</si>
  <si>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</si>
  <si>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</si>
  <si>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</si>
  <si>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</si>
  <si>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</si>
  <si>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</si>
  <si>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</si>
  <si>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</si>
  <si>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</si>
  <si>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</si>
  <si>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</si>
  <si>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</si>
  <si>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</si>
  <si>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</si>
  <si>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</si>
  <si>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</si>
  <si>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</si>
  <si>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</si>
  <si>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</si>
  <si>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</si>
  <si>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</si>
  <si>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</si>
  <si>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</si>
  <si>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</si>
  <si>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</si>
  <si>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</si>
  <si>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</si>
  <si>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</si>
  <si>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</si>
  <si>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</si>
  <si>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</si>
  <si>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</si>
  <si>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</si>
  <si>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</si>
  <si>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</si>
  <si>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</si>
  <si>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</si>
  <si>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</si>
  <si>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</si>
  <si>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</si>
  <si>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</si>
  <si>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</si>
  <si>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</si>
  <si>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</si>
  <si>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</si>
  <si>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</si>
  <si>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</si>
  <si>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</si>
  <si>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</si>
  <si>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</si>
  <si>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</si>
  <si>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</si>
  <si>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</si>
  <si>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</si>
  <si>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</si>
  <si>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</si>
  <si>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</si>
  <si>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</si>
  <si>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</si>
  <si>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</si>
  <si>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</si>
  <si>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</si>
  <si>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</si>
  <si>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</si>
  <si>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</si>
  <si>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</si>
  <si>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</si>
  <si>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</si>
  <si>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</si>
  <si>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</si>
  <si>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</si>
  <si>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</si>
  <si>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</si>
  <si>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</si>
  <si>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</si>
  <si>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</si>
  <si>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</si>
  <si>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</si>
  <si>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</si>
  <si>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</si>
  <si>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</si>
  <si>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</si>
  <si>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</si>
  <si>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</si>
  <si>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</si>
  <si>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</si>
  <si>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</si>
  <si>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</si>
  <si>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</si>
  <si>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</si>
  <si>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</si>
  <si>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</si>
  <si>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</si>
  <si>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</si>
  <si>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</si>
  <si>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</si>
  <si>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</si>
  <si>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</si>
  <si>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</si>
  <si>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</si>
  <si>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</si>
  <si>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</si>
  <si>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</si>
  <si>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</si>
  <si>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</si>
  <si>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</si>
  <si>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</si>
  <si>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</si>
  <si>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</si>
  <si>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</si>
  <si>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</si>
  <si>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</si>
  <si>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</si>
  <si>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</si>
  <si>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</si>
  <si>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</si>
  <si>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</si>
  <si>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</si>
  <si>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</si>
  <si>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</si>
  <si>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</si>
  <si>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</si>
  <si>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</si>
  <si>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</si>
  <si>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</si>
  <si>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</si>
  <si>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</si>
  <si>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</si>
  <si>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</si>
  <si>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</si>
  <si>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</si>
  <si>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</si>
  <si>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</si>
  <si>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</si>
  <si>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</si>
  <si>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</si>
  <si>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</si>
  <si>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</si>
  <si>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</si>
  <si>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</si>
  <si>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</si>
  <si>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</si>
  <si>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</si>
  <si>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</si>
  <si>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</si>
  <si>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</si>
  <si>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</si>
  <si>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</si>
  <si>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</si>
  <si>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</si>
  <si>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</si>
  <si>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</si>
  <si>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</si>
  <si>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</si>
  <si>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</si>
  <si>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</si>
  <si>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</si>
  <si>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</si>
  <si>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</si>
  <si>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</si>
  <si>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</si>
  <si>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</si>
  <si>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</si>
  <si>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</si>
  <si>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</si>
  <si>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</si>
  <si>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</si>
  <si>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</si>
  <si>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</si>
  <si>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</si>
  <si>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</si>
  <si>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</si>
  <si>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</si>
  <si>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</si>
  <si>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</si>
  <si>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</si>
  <si>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</si>
  <si>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</si>
  <si>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</si>
  <si>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</si>
  <si>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</si>
  <si>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</si>
  <si>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</si>
  <si>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</si>
  <si>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</si>
  <si>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</si>
  <si>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</si>
  <si>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</si>
  <si>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</si>
  <si>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</si>
  <si>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</si>
  <si>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</si>
  <si>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</si>
  <si>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</si>
  <si>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</si>
  <si>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</si>
  <si>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</si>
  <si>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</si>
  <si>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</si>
  <si>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</si>
  <si>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</si>
  <si>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</si>
  <si>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</si>
  <si>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</si>
  <si>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</si>
  <si>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</si>
  <si>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</si>
  <si>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</si>
  <si>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</si>
  <si>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</si>
  <si>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</si>
  <si>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</si>
  <si>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</si>
  <si>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</si>
  <si>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</si>
  <si>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</si>
  <si>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</si>
  <si>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</si>
  <si>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</si>
  <si>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</si>
  <si>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</si>
  <si>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</si>
  <si>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</si>
  <si>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</si>
  <si>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</si>
  <si>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</si>
  <si>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</si>
  <si>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</si>
  <si>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</si>
  <si>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</si>
  <si>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</si>
  <si>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</si>
  <si>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</si>
  <si>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</si>
  <si>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</si>
  <si>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</si>
  <si>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</si>
  <si>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</si>
  <si>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</si>
  <si>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</si>
  <si>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</si>
  <si>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</si>
  <si>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</si>
  <si>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</si>
  <si>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</si>
  <si>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</si>
  <si>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</si>
  <si>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</si>
  <si>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</si>
  <si>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</si>
  <si>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</si>
  <si>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</si>
  <si>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</si>
  <si>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</si>
  <si>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</si>
  <si>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</si>
  <si>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</si>
  <si>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</si>
  <si>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</si>
  <si>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</si>
  <si>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</si>
  <si>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</si>
  <si>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</si>
  <si>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</si>
  <si>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</si>
  <si>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</si>
  <si>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</si>
  <si>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</si>
  <si>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</si>
  <si>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</si>
  <si>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</si>
  <si>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</si>
  <si>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</si>
  <si>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</si>
  <si>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</si>
  <si>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</si>
  <si>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</si>
  <si>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</si>
  <si>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</si>
  <si>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</si>
  <si>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</si>
  <si>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</si>
  <si>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</si>
  <si>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</si>
  <si>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</si>
  <si>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</si>
  <si>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</si>
  <si>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</si>
  <si>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</si>
  <si>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</si>
  <si>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</si>
  <si>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</si>
  <si>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</si>
  <si>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</si>
  <si>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</si>
  <si>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</si>
  <si>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</si>
  <si>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</si>
  <si>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</si>
  <si>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</si>
  <si>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</si>
  <si>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</si>
  <si>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</si>
  <si>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</si>
  <si>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</si>
  <si>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</si>
  <si>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</si>
  <si>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</si>
  <si>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</si>
  <si>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</si>
  <si>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</si>
  <si>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</si>
  <si>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</si>
  <si>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</si>
  <si>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</si>
  <si>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</si>
  <si>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</si>
  <si>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</si>
  <si>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</si>
  <si>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</si>
  <si>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</si>
  <si>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</si>
  <si>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</si>
  <si>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</si>
  <si>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</si>
  <si>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</si>
  <si>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</si>
  <si>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</si>
  <si>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</si>
  <si>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</si>
  <si>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</si>
  <si>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</si>
  <si>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</si>
  <si>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</si>
  <si>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</si>
  <si>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</si>
  <si>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</si>
  <si>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</si>
  <si>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</si>
  <si>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</si>
  <si>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</si>
  <si>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</si>
  <si>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</si>
  <si>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</si>
  <si>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</si>
  <si>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</si>
  <si>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</si>
  <si>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</si>
  <si>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</si>
  <si>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</si>
  <si>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</si>
  <si>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</si>
  <si>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</si>
  <si>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</si>
  <si>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</si>
  <si>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</si>
  <si>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</si>
  <si>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</si>
  <si>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</si>
  <si>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</si>
  <si>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</si>
  <si>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</si>
  <si>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</si>
  <si>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</si>
  <si>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</si>
  <si>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</si>
  <si>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</si>
  <si>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</si>
  <si>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</si>
  <si>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</si>
  <si>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</si>
  <si>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</si>
  <si>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</si>
  <si>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</si>
  <si>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</si>
  <si>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</si>
  <si>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</si>
  <si>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</si>
  <si>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</si>
  <si>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</si>
  <si>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</si>
  <si>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</si>
  <si>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</si>
  <si>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</si>
  <si>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</si>
  <si>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</si>
  <si>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</si>
  <si>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</si>
  <si>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</si>
  <si>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</si>
  <si>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</si>
  <si>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</si>
  <si>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</si>
  <si>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</si>
  <si>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</si>
  <si>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</si>
  <si>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</si>
  <si>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</si>
  <si>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</si>
  <si>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</si>
  <si>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</si>
  <si>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</si>
  <si>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</si>
  <si>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</si>
  <si>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</si>
  <si>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</si>
  <si>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</si>
  <si>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</si>
  <si>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</si>
  <si>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</si>
  <si>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</si>
  <si>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</si>
  <si>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</si>
  <si>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</si>
  <si>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</si>
  <si>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</si>
  <si>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</si>
  <si>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</si>
  <si>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</si>
  <si>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</si>
  <si>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</si>
  <si>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</si>
  <si>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</si>
  <si>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</si>
  <si>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</si>
  <si>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</si>
  <si>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</si>
  <si>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</si>
  <si>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</si>
  <si>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</si>
  <si>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</si>
  <si>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</si>
  <si>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</si>
  <si>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</si>
  <si>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</si>
  <si>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</si>
  <si>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</si>
  <si>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</si>
  <si>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</si>
  <si>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</si>
  <si>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</si>
  <si>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</si>
  <si>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</si>
  <si>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</si>
  <si>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</si>
  <si>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</si>
  <si>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</si>
  <si>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</si>
  <si>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</si>
  <si>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</si>
  <si>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</si>
  <si>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</si>
  <si>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</si>
  <si>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</si>
  <si>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</si>
  <si>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</si>
  <si>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</si>
  <si>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</si>
  <si>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</si>
  <si>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</si>
  <si>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</si>
  <si>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</si>
  <si>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</si>
  <si>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</si>
  <si>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</si>
  <si>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</si>
  <si>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</si>
  <si>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</si>
  <si>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</si>
  <si>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</si>
  <si>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</si>
  <si>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</si>
  <si>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</si>
  <si>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</si>
  <si>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</si>
  <si>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</si>
  <si>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</si>
  <si>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</si>
  <si>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</si>
  <si>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</si>
  <si>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</si>
  <si>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</si>
  <si>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</si>
  <si>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</si>
  <si>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</si>
  <si>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</si>
  <si>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</si>
  <si>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</si>
  <si>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</si>
  <si>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</si>
  <si>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</si>
  <si>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</si>
  <si>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</si>
  <si>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</si>
  <si>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</si>
  <si>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</si>
  <si>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</si>
  <si>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</si>
  <si>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</si>
  <si>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</si>
  <si>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</si>
  <si>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</si>
  <si>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</si>
  <si>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</si>
  <si>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</si>
  <si>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</si>
  <si>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</si>
  <si>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</si>
  <si>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</si>
  <si>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</si>
  <si>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</si>
  <si>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</si>
  <si>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</si>
  <si>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</si>
  <si>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</si>
  <si>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</si>
  <si>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</si>
  <si>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</si>
  <si>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</si>
  <si>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</si>
  <si>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</si>
  <si>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</si>
  <si>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</si>
  <si>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</si>
  <si>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</si>
  <si>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</si>
  <si>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</si>
  <si>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</si>
  <si>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</si>
  <si>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</si>
  <si>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</si>
  <si>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</si>
  <si>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</si>
  <si>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</si>
  <si>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</si>
  <si>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</si>
  <si>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</si>
  <si>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</si>
  <si>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</si>
  <si>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</si>
  <si>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</si>
  <si>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</si>
  <si>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</si>
  <si>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</si>
  <si>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</si>
  <si>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</si>
  <si>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</si>
  <si>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</si>
  <si>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</si>
  <si>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</si>
  <si>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</si>
  <si>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</si>
  <si>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</si>
  <si>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</si>
  <si>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</si>
  <si>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</si>
  <si>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</si>
  <si>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</si>
  <si>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</si>
  <si>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</si>
  <si>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</si>
  <si>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</si>
  <si>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</si>
  <si>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</si>
  <si>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</si>
  <si>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</si>
  <si>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</si>
  <si>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</si>
  <si>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</si>
  <si>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</si>
  <si>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</si>
  <si>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</si>
  <si>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</si>
  <si>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</si>
  <si>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</si>
  <si>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</si>
  <si>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</si>
  <si>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</si>
  <si>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</si>
  <si>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</si>
  <si>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</si>
  <si>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</si>
  <si>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</si>
  <si>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</si>
  <si>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</si>
  <si>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</si>
  <si>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</si>
  <si>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</si>
  <si>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</si>
  <si>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</si>
  <si>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</si>
  <si>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</si>
  <si>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</si>
  <si>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</si>
  <si>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</si>
  <si>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</si>
  <si>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</si>
  <si>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</si>
  <si>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</si>
  <si>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</si>
  <si>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</si>
  <si>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</si>
  <si>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</si>
  <si>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</si>
  <si>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</si>
  <si>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</si>
  <si>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</si>
  <si>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</si>
  <si>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</si>
  <si>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</si>
  <si>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</si>
  <si>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</si>
  <si>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</si>
  <si>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</si>
  <si>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</si>
  <si>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</si>
  <si>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</si>
  <si>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</si>
  <si>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</si>
  <si>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</si>
  <si>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</si>
  <si>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</si>
  <si>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</si>
  <si>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</si>
  <si>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</si>
  <si>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</si>
  <si>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</si>
  <si>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</si>
  <si>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</si>
  <si>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</si>
  <si>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</si>
  <si>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</si>
  <si>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</si>
  <si>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</si>
  <si>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</si>
  <si>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</si>
  <si>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</si>
  <si>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</si>
  <si>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</si>
  <si>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</si>
  <si>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</si>
  <si>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</si>
  <si>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</si>
  <si>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</si>
  <si>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</si>
  <si>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</si>
  <si>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</si>
  <si>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</si>
  <si>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</si>
  <si>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</si>
  <si>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</si>
  <si>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</si>
  <si>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</si>
  <si>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</si>
  <si>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</si>
  <si>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</si>
  <si>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</si>
  <si>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</si>
  <si>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</si>
  <si>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</si>
  <si>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</si>
  <si>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</si>
  <si>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</si>
  <si>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</si>
  <si>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</si>
  <si>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</si>
  <si>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</si>
  <si>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</si>
  <si>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</si>
  <si>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</si>
  <si>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</si>
  <si>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</si>
  <si>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</si>
  <si>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</si>
  <si>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</si>
  <si>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</si>
  <si>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</si>
  <si>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</si>
  <si>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</si>
  <si>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</si>
  <si>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</si>
  <si>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</si>
  <si>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</si>
  <si>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</si>
  <si>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</si>
  <si>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</si>
  <si>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</si>
  <si>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</si>
  <si>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</si>
  <si>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</si>
  <si>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</si>
  <si>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</si>
  <si>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</si>
  <si>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</si>
  <si>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</si>
  <si>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</si>
  <si>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</si>
  <si>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</si>
  <si>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</si>
  <si>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</si>
  <si>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</si>
  <si>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</si>
  <si>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</si>
  <si>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</si>
  <si>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</si>
  <si>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</si>
  <si>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</si>
  <si>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</si>
  <si>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</si>
  <si>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</si>
  <si>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</si>
  <si>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</si>
  <si>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</si>
  <si>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</si>
  <si>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</si>
  <si>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</si>
  <si>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</si>
  <si>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</si>
  <si>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</si>
  <si>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</si>
  <si>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</si>
  <si>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</si>
  <si>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</si>
  <si>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</si>
  <si>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</si>
  <si>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</si>
  <si>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</si>
  <si>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</si>
  <si>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</si>
  <si>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</si>
  <si>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</si>
  <si>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</si>
  <si>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</si>
  <si>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</si>
  <si>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</si>
  <si>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</si>
  <si>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</si>
  <si>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</si>
  <si>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</si>
  <si>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</si>
  <si>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</si>
  <si>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</si>
  <si>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</si>
  <si>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</si>
  <si>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</si>
  <si>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</si>
  <si>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</si>
  <si>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</si>
  <si>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</si>
  <si>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</si>
  <si>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</si>
  <si>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</si>
  <si>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</si>
  <si>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</si>
  <si>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</si>
  <si>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</si>
  <si>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</si>
  <si>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</si>
  <si>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</si>
  <si>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</si>
  <si>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</si>
  <si>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</si>
  <si>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</si>
  <si>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</si>
  <si>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</si>
  <si>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</si>
  <si>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</si>
  <si>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</si>
  <si>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</si>
  <si>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</si>
  <si>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</si>
  <si>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</si>
  <si>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</si>
  <si>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</si>
  <si>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</si>
  <si>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</si>
  <si>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</si>
  <si>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</si>
  <si>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</si>
  <si>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</si>
  <si>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</si>
  <si>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</si>
  <si>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</si>
  <si>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</si>
  <si>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</si>
  <si>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</si>
  <si>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</si>
  <si>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</si>
  <si>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</si>
  <si>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</si>
  <si>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</si>
  <si>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</si>
  <si>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</si>
  <si>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</si>
  <si>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</si>
  <si>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</si>
  <si>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</si>
  <si>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</si>
  <si>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</si>
  <si>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</si>
  <si>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</si>
  <si>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</si>
  <si>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</si>
  <si>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</si>
  <si>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</si>
  <si>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</si>
  <si>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</si>
  <si>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</si>
  <si>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</si>
  <si>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</si>
  <si>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</si>
  <si>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</si>
  <si>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</si>
  <si>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</si>
  <si>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</si>
  <si>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</si>
  <si>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</si>
  <si>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</si>
  <si>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</si>
  <si>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</si>
  <si>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</si>
  <si>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</si>
  <si>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</si>
  <si>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</si>
  <si>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</si>
  <si>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</si>
  <si>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</si>
  <si>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</si>
  <si>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</si>
  <si>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</si>
  <si>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</si>
  <si>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</si>
  <si>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</si>
  <si>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</si>
  <si>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</si>
  <si>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</si>
  <si>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</si>
  <si>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</si>
  <si>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</si>
  <si>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</si>
  <si>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</si>
  <si>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</si>
  <si>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</si>
  <si>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</si>
  <si>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</si>
  <si>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</si>
  <si>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</si>
  <si>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</si>
  <si>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</si>
  <si>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</si>
  <si>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</si>
  <si>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</si>
  <si>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</si>
  <si>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</si>
  <si>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</si>
  <si>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</si>
  <si>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</si>
  <si>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</si>
  <si>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</si>
  <si>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</si>
  <si>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</si>
  <si>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</si>
  <si>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</si>
  <si>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</si>
  <si>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</si>
  <si>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</si>
  <si>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</si>
  <si>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</si>
  <si>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</si>
  <si>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</si>
  <si>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</si>
  <si>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</si>
  <si>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</si>
  <si>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</si>
  <si>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</si>
  <si>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</si>
  <si>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</si>
  <si>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</si>
  <si>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</si>
  <si>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</si>
  <si>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</si>
  <si>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</si>
  <si>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</si>
  <si>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</si>
  <si>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</si>
  <si>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</si>
  <si>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</si>
  <si>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</si>
  <si>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</si>
  <si>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</si>
  <si>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</si>
  <si>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</si>
  <si>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</si>
  <si>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</si>
  <si>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</si>
  <si>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</si>
  <si>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</si>
  <si>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</si>
  <si>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</si>
  <si>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</si>
  <si>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</si>
  <si>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</si>
  <si>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</si>
  <si>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</si>
  <si>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</si>
  <si>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</si>
  <si>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</si>
  <si>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</si>
  <si>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</si>
  <si>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</si>
  <si>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</si>
  <si>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</si>
  <si>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</si>
  <si>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</si>
  <si>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</si>
  <si>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</si>
  <si>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</si>
  <si>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</si>
  <si>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</si>
  <si>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</si>
  <si>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</si>
  <si>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</si>
  <si>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</si>
  <si>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</si>
  <si>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</si>
  <si>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</si>
  <si>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</si>
  <si>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</si>
  <si>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</si>
  <si>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</si>
  <si>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</si>
  <si>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</si>
  <si>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</si>
  <si>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</si>
  <si>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</si>
  <si>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</si>
  <si>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</si>
  <si>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</si>
  <si>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</si>
  <si>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</si>
  <si>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</si>
  <si>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</si>
  <si>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</si>
  <si>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</si>
  <si>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</si>
  <si>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</si>
  <si>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</si>
  <si>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</si>
  <si>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</si>
  <si>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</si>
  <si>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</si>
  <si>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</si>
  <si>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</si>
  <si>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</si>
  <si>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</si>
  <si>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</si>
  <si>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</si>
  <si>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</si>
  <si>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</si>
  <si>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</si>
  <si>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</si>
  <si>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</si>
  <si>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</si>
  <si>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</si>
  <si>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</si>
  <si>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</si>
  <si>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</si>
  <si>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</si>
  <si>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</si>
  <si>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</si>
  <si>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</si>
  <si>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</si>
  <si>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</si>
  <si>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</si>
  <si>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</si>
  <si>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</si>
  <si>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</si>
  <si>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</si>
  <si>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</si>
  <si>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</si>
  <si>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</si>
  <si>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</si>
  <si>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</si>
  <si>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</si>
  <si>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</si>
  <si>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</si>
  <si>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</si>
  <si>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</si>
  <si>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</si>
  <si>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</si>
  <si>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</si>
  <si>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</si>
  <si>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</si>
  <si>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</si>
  <si>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</si>
  <si>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</si>
  <si>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</si>
  <si>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</si>
  <si>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</si>
  <si>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</si>
  <si>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</si>
  <si>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</si>
  <si>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</si>
  <si>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</si>
  <si>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</si>
  <si>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</si>
  <si>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</si>
  <si>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</si>
  <si>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</si>
  <si>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</si>
  <si>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</si>
  <si>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</si>
  <si>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</si>
  <si>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</si>
  <si>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</si>
  <si>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</si>
  <si>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</si>
  <si>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</si>
  <si>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</si>
  <si>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</si>
  <si>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</si>
  <si>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</si>
  <si>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</si>
  <si>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</si>
  <si>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</si>
  <si>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</si>
  <si>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</si>
  <si>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</si>
  <si>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</si>
  <si>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</si>
  <si>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</si>
  <si>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</si>
  <si>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</si>
  <si>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</si>
  <si>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</si>
  <si>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</si>
  <si>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</si>
  <si>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</si>
  <si>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</si>
  <si>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</si>
  <si>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</si>
  <si>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</si>
  <si>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</si>
  <si>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</si>
  <si>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</si>
  <si>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</si>
  <si>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</si>
  <si>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</si>
  <si>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</si>
  <si>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</si>
  <si>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</si>
  <si>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</si>
  <si>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</si>
  <si>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</si>
  <si>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</si>
  <si>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</si>
  <si>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</si>
  <si>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</si>
  <si>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</si>
  <si>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</si>
  <si>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</si>
  <si>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</si>
  <si>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</si>
  <si>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</si>
  <si>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</si>
  <si>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</si>
  <si>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</si>
  <si>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</si>
  <si>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</si>
  <si>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</si>
  <si>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</si>
  <si>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</si>
  <si>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</si>
  <si>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</si>
  <si>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</si>
  <si>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</si>
  <si>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</si>
  <si>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</si>
  <si>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</si>
  <si>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</si>
  <si>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</si>
  <si>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</si>
  <si>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</si>
  <si>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</si>
  <si>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</si>
  <si>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</si>
  <si>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</si>
  <si>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</si>
  <si>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</si>
  <si>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</si>
  <si>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</si>
  <si>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</si>
  <si>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</si>
  <si>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</si>
  <si>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</si>
  <si>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</si>
  <si>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</si>
  <si>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</si>
  <si>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</si>
  <si>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</si>
  <si>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</si>
  <si>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</si>
  <si>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</si>
  <si>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</si>
  <si>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</si>
  <si>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</si>
  <si>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</si>
  <si>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</si>
  <si>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</si>
  <si>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</si>
  <si>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</si>
  <si>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</si>
  <si>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</si>
  <si>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</si>
  <si>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</si>
  <si>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</si>
  <si>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</si>
  <si>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</si>
  <si>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</si>
  <si>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</si>
  <si>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</si>
  <si>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</si>
  <si>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</si>
  <si>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</si>
  <si>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</si>
  <si>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</si>
  <si>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</si>
  <si>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</si>
  <si>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</si>
  <si>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</si>
  <si>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</si>
  <si>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</si>
  <si>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</si>
  <si>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</si>
  <si>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</si>
  <si>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</si>
  <si>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</si>
  <si>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</si>
  <si>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</si>
  <si>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</si>
  <si>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</si>
  <si>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</si>
  <si>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</si>
  <si>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</si>
  <si>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</si>
  <si>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</si>
  <si>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</si>
  <si>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</si>
  <si>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</si>
  <si>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</si>
  <si>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</si>
  <si>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</si>
  <si>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</si>
  <si>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</si>
  <si>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</si>
  <si>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</si>
  <si>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</si>
  <si>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</si>
  <si>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</si>
  <si>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</si>
  <si>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</si>
  <si>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</si>
  <si>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</si>
  <si>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</si>
  <si>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</si>
  <si>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</si>
  <si>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</si>
  <si>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</si>
  <si>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</si>
  <si>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</si>
  <si>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</si>
  <si>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</si>
  <si>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</si>
  <si>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</si>
  <si>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</si>
  <si>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</si>
  <si>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</si>
  <si>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</si>
  <si>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</si>
  <si>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</si>
  <si>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</si>
  <si>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</si>
  <si>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</si>
  <si>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</si>
  <si>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</si>
  <si>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</si>
  <si>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</si>
  <si>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</si>
  <si>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</si>
  <si>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</si>
  <si>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</si>
  <si>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</si>
  <si>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</si>
  <si>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</si>
  <si>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</si>
  <si>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</si>
  <si>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</si>
  <si>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</si>
  <si>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</si>
  <si>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</si>
  <si>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</si>
  <si>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</si>
  <si>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</si>
  <si>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</si>
  <si>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</si>
  <si>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</si>
  <si>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</si>
  <si>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</si>
  <si>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</si>
  <si>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</si>
  <si>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</si>
  <si>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</si>
  <si>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</si>
  <si>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</si>
  <si>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</si>
  <si>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</si>
  <si>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</si>
  <si>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</si>
  <si>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</si>
  <si>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</si>
  <si>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</si>
  <si>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</si>
  <si>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</si>
  <si>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</si>
  <si>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</si>
  <si>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</si>
  <si>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</si>
  <si>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</si>
  <si>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</si>
  <si>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</si>
  <si>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</si>
  <si>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</si>
  <si>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</si>
  <si>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</si>
  <si>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</si>
  <si>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</si>
  <si>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</si>
  <si>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</si>
  <si>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</si>
  <si>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</si>
  <si>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</si>
  <si>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</si>
  <si>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</si>
  <si>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</si>
  <si>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</si>
  <si>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</si>
  <si>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</si>
  <si>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</si>
  <si>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</si>
  <si>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</si>
  <si>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</si>
  <si>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</si>
  <si>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</si>
  <si>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</si>
  <si>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</si>
  <si>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</si>
  <si>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</si>
  <si>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</si>
  <si>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</si>
  <si>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</si>
  <si>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</si>
  <si>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</si>
  <si>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</si>
  <si>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</si>
  <si>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</si>
  <si>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</si>
  <si>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</si>
  <si>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</si>
  <si>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</si>
  <si>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</si>
  <si>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</si>
  <si>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</si>
  <si>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</si>
  <si>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</si>
  <si>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</si>
  <si>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</si>
  <si>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</si>
  <si>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</si>
  <si>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</si>
  <si>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</si>
  <si>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</si>
  <si>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</si>
  <si>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</si>
  <si>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</si>
  <si>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</si>
  <si>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</si>
  <si>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</si>
  <si>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</si>
  <si>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</si>
  <si>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</si>
  <si>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</si>
  <si>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</si>
  <si>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</si>
  <si>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</si>
  <si>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</si>
  <si>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</si>
  <si>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</si>
  <si>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</si>
  <si>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</si>
  <si>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</si>
  <si>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</si>
  <si>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</si>
  <si>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</si>
  <si>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</si>
  <si>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</si>
  <si>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</si>
  <si>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</si>
  <si>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</si>
  <si>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</si>
  <si>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</si>
  <si>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</si>
  <si>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</si>
  <si>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</si>
  <si>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</si>
  <si>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</si>
  <si>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</si>
  <si>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</si>
  <si>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</si>
  <si>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</si>
  <si>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</si>
  <si>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</si>
  <si>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</si>
  <si>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</si>
  <si>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</si>
  <si>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</si>
  <si>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</si>
  <si>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</si>
  <si>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</si>
  <si>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</si>
  <si>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</si>
  <si>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</si>
  <si>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</si>
  <si>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</si>
  <si>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</si>
  <si>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</si>
  <si>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</si>
  <si>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</si>
  <si>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</si>
  <si>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</si>
  <si>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</si>
  <si>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</si>
  <si>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</si>
  <si>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</si>
  <si>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</si>
  <si>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</si>
  <si>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</si>
  <si>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</si>
  <si>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</si>
  <si>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</si>
  <si>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</si>
  <si>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</si>
  <si>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</si>
  <si>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</si>
  <si>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</si>
  <si>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</si>
  <si>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</si>
  <si>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</si>
  <si>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</si>
  <si>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</si>
  <si>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</si>
  <si>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</si>
  <si>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</si>
  <si>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</si>
  <si>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</si>
  <si>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</si>
  <si>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</si>
  <si>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</si>
  <si>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</si>
  <si>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</si>
  <si>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</si>
  <si>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</si>
  <si>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</si>
  <si>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</si>
  <si>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</si>
  <si>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</si>
  <si>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</si>
  <si>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</si>
  <si>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</si>
  <si>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</si>
  <si>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</si>
  <si>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</si>
  <si>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</si>
  <si>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</si>
  <si>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</si>
  <si>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</si>
  <si>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</si>
  <si>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</si>
  <si>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</si>
  <si>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</si>
  <si>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</si>
  <si>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</si>
  <si>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</si>
  <si>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</si>
  <si>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</si>
  <si>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</si>
  <si>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</si>
  <si>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</si>
  <si>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</si>
  <si>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</si>
  <si>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</si>
  <si>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</si>
  <si>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</si>
  <si>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</si>
  <si>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</si>
  <si>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</si>
  <si>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</si>
  <si>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</si>
  <si>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</si>
  <si>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</si>
  <si>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</si>
  <si>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</si>
  <si>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</si>
  <si>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</si>
  <si>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</si>
  <si>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</si>
  <si>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</si>
  <si>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</si>
  <si>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</si>
  <si>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</si>
  <si>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</si>
  <si>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</si>
  <si>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</si>
  <si>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</si>
  <si>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</si>
  <si>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</si>
  <si>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</si>
  <si>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</si>
  <si>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</si>
  <si>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</si>
  <si>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</si>
  <si>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</si>
  <si>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</si>
  <si>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</si>
  <si>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</si>
  <si>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</si>
  <si>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</si>
  <si>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</si>
  <si>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</si>
  <si>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</si>
  <si>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</si>
  <si>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</si>
  <si>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</si>
  <si>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</si>
  <si>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</si>
  <si>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</si>
  <si>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</si>
  <si>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</si>
  <si>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</si>
  <si>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</si>
  <si>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</si>
  <si>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</si>
  <si>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</si>
  <si>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</si>
  <si>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</si>
  <si>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</si>
  <si>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</si>
  <si>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</si>
  <si>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</si>
  <si>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</si>
  <si>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</si>
  <si>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</si>
  <si>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</si>
  <si>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</si>
  <si>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</si>
  <si>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</si>
  <si>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</si>
  <si>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</si>
  <si>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</si>
  <si>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</si>
  <si>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</si>
  <si>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</si>
  <si>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</si>
  <si>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</si>
  <si>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</si>
  <si>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</si>
  <si>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</si>
  <si>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</si>
  <si>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</si>
  <si>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</si>
  <si>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</si>
  <si>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</si>
  <si>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</si>
  <si>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</si>
  <si>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</si>
  <si>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</si>
  <si>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</si>
  <si>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</si>
  <si>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</si>
  <si>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</si>
  <si>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</si>
  <si>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</si>
  <si>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</si>
  <si>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</si>
  <si>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</si>
  <si>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</si>
  <si>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</si>
  <si>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</si>
  <si>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</si>
  <si>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</si>
  <si>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</si>
  <si>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</si>
  <si>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</si>
  <si>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</si>
  <si>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</si>
  <si>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</si>
  <si>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</si>
  <si>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</si>
  <si>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</si>
  <si>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</si>
  <si>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</si>
  <si>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</si>
  <si>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</si>
  <si>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</si>
  <si>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</si>
  <si>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</si>
  <si>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</si>
  <si>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</si>
  <si>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</si>
  <si>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</si>
  <si>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</si>
  <si>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</si>
  <si>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</si>
  <si>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</si>
  <si>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</si>
  <si>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</si>
  <si>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</si>
  <si>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</si>
  <si>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</si>
  <si>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</si>
  <si>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</si>
  <si>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</si>
  <si>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</si>
  <si>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</si>
  <si>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</si>
  <si>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</si>
  <si>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</si>
  <si>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</si>
  <si>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</si>
  <si>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</si>
  <si>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</si>
  <si>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</si>
  <si>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</si>
  <si>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</si>
  <si>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</si>
  <si>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</si>
  <si>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</si>
  <si>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</si>
  <si>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</si>
  <si>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</si>
  <si>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</si>
  <si>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</si>
  <si>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</si>
  <si>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</si>
  <si>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</si>
  <si>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</si>
  <si>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</si>
  <si>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</si>
  <si>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</si>
  <si>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</si>
  <si>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</si>
  <si>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</si>
  <si>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</si>
  <si>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</si>
  <si>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</si>
  <si>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</si>
  <si>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</si>
  <si>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</si>
  <si>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</si>
  <si>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</si>
  <si>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</si>
  <si>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</si>
  <si>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</si>
  <si>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</si>
  <si>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</si>
  <si>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</si>
  <si>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</si>
  <si>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</si>
  <si>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</si>
  <si>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</si>
  <si>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</si>
  <si>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</si>
  <si>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</si>
  <si>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</si>
  <si>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</si>
  <si>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</si>
  <si>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</si>
  <si>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</si>
  <si>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</si>
  <si>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</si>
  <si>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</si>
  <si>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</si>
  <si>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</si>
  <si>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</si>
  <si>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</si>
  <si>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</si>
  <si>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</si>
  <si>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</si>
  <si>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</si>
  <si>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</si>
  <si>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</si>
  <si>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</si>
  <si>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</si>
  <si>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</si>
  <si>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</si>
  <si>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</si>
  <si>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</si>
  <si>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</si>
  <si>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</si>
  <si>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</si>
  <si>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</si>
  <si>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</si>
  <si>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</si>
  <si>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</si>
  <si>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</si>
  <si>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</si>
  <si>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</si>
  <si>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</si>
  <si>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</si>
  <si>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</si>
  <si>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</si>
  <si>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</si>
  <si>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</si>
  <si>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</si>
  <si>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</si>
  <si>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</si>
  <si>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</si>
  <si>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</si>
  <si>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</si>
  <si>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</si>
  <si>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</si>
  <si>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</si>
  <si>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</si>
  <si>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</si>
  <si>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</si>
  <si>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</si>
  <si>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</si>
  <si>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</si>
  <si>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</si>
  <si>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</si>
  <si>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</si>
  <si>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</si>
  <si>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</si>
  <si>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</si>
  <si>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</si>
  <si>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</si>
  <si>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</si>
  <si>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</si>
  <si>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</si>
  <si>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</si>
  <si>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</si>
  <si>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</si>
  <si>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</si>
  <si>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</si>
  <si>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</si>
  <si>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</si>
  <si>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</si>
  <si>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</si>
  <si>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</si>
  <si>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</si>
  <si>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</si>
  <si>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</si>
  <si>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</si>
  <si>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</si>
  <si>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</si>
  <si>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</si>
  <si>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</si>
  <si>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</si>
  <si>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</si>
  <si>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</si>
  <si>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</si>
  <si>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</si>
  <si>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</si>
  <si>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</si>
  <si>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</si>
  <si>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</si>
  <si>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</si>
  <si>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</si>
  <si>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</si>
  <si>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</si>
  <si>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</si>
  <si>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</si>
  <si>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</si>
  <si>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</si>
  <si>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</si>
  <si>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</si>
  <si>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</si>
  <si>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</si>
  <si>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</si>
  <si>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</si>
  <si>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</si>
  <si>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</si>
  <si>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</si>
  <si>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</si>
  <si>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</si>
  <si>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</si>
  <si>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</si>
  <si>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</si>
  <si>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</si>
  <si>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</si>
  <si>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</si>
  <si>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</si>
  <si>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</si>
  <si>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</si>
  <si>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</si>
  <si>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</si>
  <si>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</si>
  <si>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</si>
  <si>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</si>
  <si>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</si>
  <si>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</si>
  <si>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</si>
  <si>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</si>
  <si>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</si>
  <si>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</si>
  <si>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</si>
  <si>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</si>
  <si>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</si>
  <si>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</si>
  <si>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</si>
  <si>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</si>
  <si>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</si>
  <si>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</si>
  <si>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</si>
  <si>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</si>
  <si>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</si>
  <si>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</si>
  <si>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</si>
  <si>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</si>
  <si>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</si>
  <si>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</si>
  <si>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</si>
  <si>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</si>
  <si>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</si>
  <si>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</si>
  <si>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</si>
  <si>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</si>
  <si>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</si>
  <si>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</si>
  <si>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</si>
  <si>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</si>
  <si>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</si>
  <si>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</si>
  <si>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</si>
  <si>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</si>
  <si>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</si>
  <si>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</si>
  <si>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</si>
  <si>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</si>
  <si>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</si>
  <si>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</si>
  <si>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</si>
  <si>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</si>
  <si>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</si>
  <si>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</si>
  <si>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</si>
  <si>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</si>
  <si>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</si>
  <si>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</si>
  <si>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</si>
  <si>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</si>
  <si>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</si>
  <si>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</si>
  <si>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</si>
  <si>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</si>
  <si>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</si>
  <si>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</si>
  <si>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</si>
  <si>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</si>
  <si>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</si>
  <si>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</si>
  <si>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</si>
  <si>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</si>
  <si>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</si>
  <si>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</si>
  <si>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</si>
  <si>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</si>
  <si>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</si>
  <si>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</si>
  <si>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</si>
  <si>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</si>
  <si>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</si>
  <si>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</si>
  <si>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</si>
  <si>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</si>
  <si>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</si>
  <si>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</si>
  <si>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</si>
  <si>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</si>
  <si>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</si>
  <si>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</si>
  <si>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</si>
  <si>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</si>
  <si>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</si>
  <si>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</si>
  <si>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</si>
  <si>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</si>
  <si>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</si>
  <si>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</si>
  <si>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</si>
  <si>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</si>
  <si>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</si>
  <si>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</si>
  <si>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</si>
  <si>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</si>
  <si>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</si>
  <si>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</si>
  <si>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</si>
  <si>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</si>
  <si>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</si>
  <si>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</si>
  <si>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</si>
  <si>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</si>
  <si>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</si>
  <si>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</si>
  <si>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</si>
  <si>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</si>
  <si>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</si>
  <si>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</si>
  <si>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</si>
  <si>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</si>
  <si>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</si>
  <si>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</si>
  <si>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</si>
  <si>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</si>
  <si>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</si>
  <si>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</si>
  <si>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</si>
  <si>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</si>
  <si>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</si>
  <si>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</si>
  <si>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</si>
  <si>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</si>
  <si>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</si>
  <si>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</si>
  <si>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</si>
  <si>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</si>
  <si>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</si>
  <si>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</si>
  <si>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</si>
  <si>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</si>
  <si>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</si>
  <si>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</si>
  <si>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</si>
  <si>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</si>
  <si>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</si>
  <si>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</si>
  <si>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</si>
  <si>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</si>
  <si>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</si>
  <si>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</si>
  <si>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</si>
  <si>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</si>
  <si>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</si>
  <si>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</si>
  <si>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</si>
  <si>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</si>
  <si>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</si>
  <si>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</si>
  <si>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</si>
  <si>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</si>
  <si>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</si>
  <si>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</si>
  <si>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</si>
  <si>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</si>
  <si>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</si>
  <si>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</si>
  <si>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</si>
  <si>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</si>
  <si>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</si>
  <si>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</si>
  <si>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</si>
  <si>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</si>
  <si>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</si>
  <si>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</si>
  <si>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</si>
  <si>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</si>
  <si>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</si>
  <si>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</si>
  <si>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</si>
  <si>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</si>
  <si>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</si>
  <si>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</si>
  <si>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</si>
  <si>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</si>
  <si>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</si>
  <si>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</si>
  <si>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</si>
  <si>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</si>
  <si>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</si>
  <si>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</si>
  <si>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</si>
  <si>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</si>
  <si>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</si>
  <si>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</si>
  <si>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</si>
  <si>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</si>
  <si>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</si>
  <si>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</si>
  <si>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</si>
  <si>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</si>
  <si>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</si>
  <si>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</si>
  <si>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</si>
  <si>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</si>
  <si>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</si>
  <si>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</si>
  <si>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</si>
  <si>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</si>
  <si>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</si>
  <si>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</si>
  <si>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</si>
  <si>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</si>
  <si>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</si>
  <si>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</si>
  <si>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</si>
  <si>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</si>
  <si>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</si>
  <si>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</si>
  <si>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</si>
  <si>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</si>
  <si>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</si>
  <si>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</si>
  <si>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</si>
  <si>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</si>
  <si>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</si>
  <si>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</si>
  <si>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</si>
  <si>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</si>
  <si>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</si>
  <si>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</si>
  <si>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</si>
  <si>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</si>
  <si>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</si>
  <si>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</si>
  <si>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</si>
  <si>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</si>
  <si>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</si>
  <si>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</si>
  <si>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</si>
  <si>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</si>
  <si>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</si>
  <si>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</si>
  <si>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</si>
  <si>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</si>
  <si>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</si>
  <si>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</si>
  <si>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</si>
  <si>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</si>
  <si>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</si>
  <si>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</si>
  <si>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</si>
  <si>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</si>
  <si>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</si>
  <si>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</si>
  <si>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</si>
  <si>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</si>
  <si>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</si>
  <si>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</si>
  <si>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</si>
  <si>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</si>
  <si>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</si>
  <si>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</si>
  <si>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</si>
  <si>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</si>
  <si>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</si>
  <si>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</si>
  <si>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</si>
  <si>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</si>
  <si>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</si>
  <si>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</si>
  <si>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</si>
  <si>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</si>
  <si>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</si>
  <si>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</si>
  <si>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</si>
  <si>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</si>
  <si>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</si>
  <si>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</si>
  <si>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</si>
  <si>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</si>
  <si>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</si>
  <si>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</si>
  <si>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</si>
  <si>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</si>
  <si>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</si>
  <si>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</si>
  <si>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</si>
  <si>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</si>
  <si>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</si>
  <si>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</si>
  <si>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</si>
  <si>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</si>
  <si>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</si>
  <si>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</si>
  <si>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</si>
  <si>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</si>
  <si>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</si>
  <si>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</si>
  <si>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</si>
  <si>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</si>
  <si>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</si>
  <si>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</si>
  <si>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</si>
  <si>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</si>
  <si>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</si>
  <si>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</si>
  <si>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</si>
  <si>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</si>
  <si>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</si>
  <si>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</si>
  <si>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</si>
  <si>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</si>
  <si>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</si>
  <si>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</si>
  <si>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</si>
  <si>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</si>
  <si>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</si>
  <si>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</si>
  <si>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</si>
  <si>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</si>
  <si>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</si>
  <si>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</si>
  <si>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</si>
  <si>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</si>
  <si>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</si>
  <si>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</si>
  <si>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</si>
  <si>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</si>
  <si>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</si>
  <si>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</si>
  <si>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</si>
  <si>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</si>
  <si>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</si>
  <si>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</si>
  <si>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</si>
  <si>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</si>
  <si>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</si>
  <si>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</si>
  <si>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</si>
  <si>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</si>
  <si>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</si>
  <si>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</si>
  <si>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</si>
  <si>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</si>
  <si>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</si>
  <si>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</si>
  <si>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</si>
  <si>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</si>
  <si>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</si>
  <si>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</si>
  <si>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</si>
  <si>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</si>
  <si>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</si>
  <si>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</si>
  <si>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</si>
  <si>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</si>
  <si>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</si>
  <si>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</si>
  <si>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</si>
  <si>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</si>
  <si>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</si>
  <si>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</si>
  <si>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</si>
  <si>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</si>
  <si>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</si>
  <si>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</si>
  <si>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</si>
  <si>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</si>
  <si>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</si>
  <si>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</si>
  <si>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</si>
  <si>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</si>
  <si>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</si>
  <si>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</si>
  <si>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</si>
  <si>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</si>
  <si>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</si>
  <si>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</si>
  <si>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</si>
  <si>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</si>
  <si>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</si>
  <si>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</si>
  <si>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</si>
  <si>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</si>
  <si>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</si>
  <si>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</si>
  <si>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</si>
  <si>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</si>
  <si>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</si>
  <si>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</si>
  <si>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</si>
  <si>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</si>
  <si>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</si>
  <si>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</si>
  <si>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</si>
  <si>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</si>
  <si>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</si>
  <si>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</si>
  <si>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</si>
  <si>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</si>
  <si>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</si>
  <si>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</si>
  <si>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</si>
  <si>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</si>
  <si>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</si>
  <si>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</si>
  <si>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</si>
  <si>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</si>
  <si>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</si>
  <si>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</si>
  <si>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</si>
  <si>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</si>
  <si>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</si>
  <si>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</si>
  <si>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</si>
  <si>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</si>
  <si>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</si>
  <si>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</si>
  <si>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</si>
  <si>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</si>
  <si>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</si>
  <si>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</si>
  <si>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</si>
  <si>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</si>
  <si>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</si>
  <si>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</si>
  <si>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</si>
  <si>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</si>
  <si>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</si>
  <si>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</si>
  <si>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</si>
  <si>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</si>
  <si>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</si>
  <si>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</si>
  <si>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</si>
  <si>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</si>
  <si>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</si>
  <si>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</si>
  <si>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</si>
  <si>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</si>
  <si>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</si>
  <si>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</si>
  <si>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</si>
  <si>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</si>
  <si>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</si>
  <si>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</si>
  <si>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</si>
  <si>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</si>
  <si>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</si>
  <si>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</si>
  <si>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</si>
  <si>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</si>
  <si>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</si>
  <si>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</si>
  <si>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</si>
  <si>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</si>
  <si>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</si>
  <si>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</si>
  <si>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</si>
  <si>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</si>
  <si>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</si>
  <si>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</si>
  <si>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</si>
  <si>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</si>
  <si>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</si>
  <si>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</si>
  <si>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</si>
  <si>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</si>
  <si>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</si>
  <si>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</si>
  <si>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</si>
  <si>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</si>
  <si>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</si>
  <si>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</si>
  <si>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</si>
  <si>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</si>
  <si>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</si>
  <si>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</si>
  <si>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</si>
  <si>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</si>
  <si>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</si>
  <si>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</si>
  <si>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</si>
  <si>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</si>
  <si>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</si>
  <si>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</si>
  <si>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</si>
  <si>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</si>
  <si>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</si>
  <si>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</si>
  <si>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</si>
  <si>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</si>
  <si>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</si>
  <si>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</si>
  <si>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</si>
  <si>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</si>
  <si>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</si>
  <si>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</si>
  <si>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</si>
  <si>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</si>
  <si>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</si>
  <si>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</si>
  <si>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</si>
  <si>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</si>
  <si>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</si>
  <si>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</si>
  <si>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</si>
  <si>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</si>
  <si>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</si>
  <si>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</si>
  <si>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</si>
  <si>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</si>
  <si>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</si>
  <si>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</si>
  <si>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</si>
  <si>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</si>
  <si>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</si>
  <si>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</si>
  <si>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</si>
  <si>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</si>
  <si>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</si>
  <si>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</si>
  <si>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</si>
  <si>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</si>
  <si>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</si>
  <si>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</si>
  <si>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</si>
  <si>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</si>
  <si>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</si>
  <si>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</si>
  <si>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</si>
  <si>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</si>
  <si>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</si>
  <si>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</si>
  <si>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</si>
  <si>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</si>
  <si>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</si>
  <si>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</si>
  <si>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</si>
  <si>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</si>
  <si>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</si>
  <si>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</si>
  <si>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</si>
  <si>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</si>
  <si>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</si>
  <si>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</si>
  <si>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</si>
  <si>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</si>
  <si>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</si>
  <si>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</si>
  <si>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</si>
  <si>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</si>
  <si>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</si>
  <si>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</si>
  <si>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</si>
  <si>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</si>
  <si>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</si>
  <si>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</si>
  <si>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</si>
  <si>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</si>
  <si>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</si>
  <si>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</si>
  <si>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</si>
  <si>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</si>
  <si>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</si>
  <si>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</si>
  <si>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</si>
  <si>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</si>
  <si>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</si>
  <si>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</si>
  <si>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</si>
  <si>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</si>
  <si>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</si>
  <si>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</si>
  <si>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</si>
  <si>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</si>
  <si>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</si>
  <si>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</si>
  <si>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</si>
  <si>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</si>
  <si>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</si>
  <si>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</si>
  <si>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</si>
  <si>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</si>
  <si>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</si>
  <si>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</si>
  <si>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</si>
  <si>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</si>
  <si>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</si>
  <si>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</si>
  <si>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</si>
  <si>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</si>
  <si>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</si>
  <si>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</si>
  <si>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</si>
  <si>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</si>
  <si>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</si>
  <si>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</si>
  <si>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</si>
  <si>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</si>
  <si>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</si>
  <si>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</si>
  <si>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</si>
  <si>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</si>
  <si>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</si>
  <si>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</si>
  <si>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</si>
  <si>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</si>
  <si>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</si>
  <si>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</si>
  <si>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</si>
  <si>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</si>
  <si>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</si>
  <si>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</si>
  <si>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</si>
  <si>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</si>
  <si>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</si>
  <si>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</si>
  <si>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</si>
  <si>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</si>
  <si>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</si>
  <si>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</si>
  <si>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</si>
  <si>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</si>
  <si>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</si>
  <si>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</si>
  <si>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</si>
  <si>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</si>
  <si>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</si>
  <si>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</si>
  <si>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</si>
  <si>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</si>
  <si>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</si>
  <si>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</si>
  <si>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</si>
  <si>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</si>
  <si>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</si>
  <si>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</si>
  <si>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</si>
  <si>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</si>
  <si>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</si>
  <si>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</si>
  <si>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</si>
  <si>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</si>
  <si>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</si>
  <si>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</si>
  <si>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</si>
  <si>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</si>
  <si>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</si>
  <si>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</si>
  <si>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</si>
  <si>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</si>
  <si>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</si>
  <si>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</si>
  <si>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</si>
  <si>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</si>
  <si>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</si>
  <si>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</si>
  <si>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</si>
  <si>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</si>
  <si>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</si>
  <si>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</si>
  <si>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</si>
  <si>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</si>
  <si>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</si>
  <si>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</si>
  <si>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</si>
  <si>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</si>
  <si>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</si>
  <si>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</si>
  <si>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</si>
  <si>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</si>
  <si>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</si>
  <si>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</si>
  <si>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</si>
  <si>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</si>
  <si>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</si>
  <si>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</si>
  <si>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</si>
  <si>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</si>
  <si>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</si>
  <si>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</si>
  <si>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</si>
  <si>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</si>
  <si>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</si>
  <si>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</si>
  <si>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</si>
  <si>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</si>
  <si>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</si>
  <si>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</si>
  <si>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</si>
  <si>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</si>
  <si>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</si>
  <si>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</si>
  <si>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</si>
  <si>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</si>
  <si>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</si>
  <si>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</si>
  <si>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</si>
  <si>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</si>
  <si>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</si>
  <si>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</si>
  <si>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</si>
  <si>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</si>
  <si>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</si>
  <si>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</si>
  <si>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</si>
  <si>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</si>
  <si>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</si>
  <si>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</si>
  <si>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</si>
  <si>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</si>
  <si>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</si>
  <si>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</si>
  <si>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</si>
  <si>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</si>
  <si>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</si>
  <si>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</si>
  <si>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</si>
  <si>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</si>
  <si>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</si>
  <si>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</si>
  <si>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</si>
  <si>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</si>
  <si>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</si>
  <si>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</si>
  <si>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</si>
  <si>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</si>
  <si>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</si>
  <si>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</si>
  <si>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</si>
  <si>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</si>
  <si>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</si>
  <si>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</si>
  <si>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</si>
  <si>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</si>
  <si>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</si>
  <si>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</si>
  <si>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</si>
  <si>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</si>
  <si>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</si>
  <si>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</si>
  <si>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</si>
  <si>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</si>
  <si>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</si>
  <si>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</si>
  <si>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</si>
  <si>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</si>
  <si>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</si>
  <si>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</si>
  <si>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</si>
  <si>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</si>
  <si>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</si>
  <si>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</si>
  <si>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</si>
  <si>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</si>
  <si>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</si>
  <si>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</si>
  <si>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</si>
  <si>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</si>
  <si>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</si>
  <si>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</si>
  <si>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</si>
  <si>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</si>
  <si>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</si>
  <si>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</si>
  <si>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</si>
  <si>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</si>
  <si>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</si>
  <si>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</si>
  <si>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</si>
  <si>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</si>
  <si>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</si>
  <si>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</si>
  <si>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</si>
  <si>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</si>
  <si>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</si>
  <si>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</si>
  <si>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</si>
  <si>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</si>
  <si>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</si>
  <si>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</si>
  <si>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</si>
  <si>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</si>
  <si>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</si>
  <si>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</si>
  <si>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</si>
  <si>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</si>
  <si>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</si>
  <si>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</si>
  <si>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</si>
  <si>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</si>
  <si>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</si>
  <si>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</si>
  <si>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</si>
  <si>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</si>
  <si>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</si>
  <si>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</si>
  <si>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</si>
  <si>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</si>
  <si>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</si>
  <si>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</si>
  <si>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</si>
  <si>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</si>
  <si>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</si>
  <si>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</si>
  <si>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</si>
  <si>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</si>
  <si>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</si>
  <si>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</si>
  <si>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</si>
  <si>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</si>
  <si>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</si>
  <si>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</si>
  <si>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</si>
  <si>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</si>
  <si>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</si>
  <si>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</si>
  <si>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</si>
  <si>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</si>
  <si>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</si>
  <si>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</si>
  <si>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</si>
  <si>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</si>
  <si>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</si>
  <si>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</si>
  <si>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</si>
  <si>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</si>
  <si>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</si>
  <si>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</si>
  <si>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</si>
  <si>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</si>
  <si>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</si>
  <si>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</si>
  <si>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</si>
  <si>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</si>
  <si>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</si>
  <si>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</si>
  <si>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</si>
  <si>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</si>
  <si>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</si>
  <si>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</si>
  <si>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</si>
  <si>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</si>
  <si>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</si>
  <si>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</si>
  <si>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</si>
  <si>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</si>
  <si>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</si>
  <si>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</si>
  <si>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</si>
  <si>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</si>
  <si>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</si>
  <si>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</si>
  <si>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</si>
  <si>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</si>
  <si>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</si>
  <si>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</si>
  <si>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</si>
  <si>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</si>
  <si>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</si>
  <si>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</si>
  <si>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</si>
  <si>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</si>
  <si>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</si>
  <si>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</si>
  <si>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</si>
  <si>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</si>
  <si>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</si>
  <si>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</si>
  <si>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</si>
  <si>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</si>
  <si>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</si>
  <si>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</si>
  <si>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</si>
  <si>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</si>
  <si>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</si>
  <si>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</si>
  <si>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</si>
  <si>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</si>
  <si>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</si>
  <si>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</si>
  <si>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</si>
  <si>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</si>
  <si>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</si>
  <si>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</si>
  <si>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</si>
  <si>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</si>
  <si>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</si>
  <si>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</si>
  <si>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</si>
  <si>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</si>
  <si>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</si>
  <si>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</si>
  <si>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</si>
  <si>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</si>
  <si>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</si>
  <si>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</si>
  <si>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</si>
  <si>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</si>
  <si>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</si>
  <si>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</si>
  <si>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</si>
  <si>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</si>
  <si>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</si>
  <si>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</si>
  <si>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</si>
  <si>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</si>
  <si>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</si>
  <si>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</si>
  <si>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</si>
  <si>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</si>
  <si>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</si>
  <si>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</si>
  <si>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</si>
  <si>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</si>
  <si>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</si>
  <si>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</si>
  <si>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</si>
  <si>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</si>
  <si>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</si>
  <si>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</si>
  <si>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</si>
  <si>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</si>
  <si>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</si>
  <si>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</si>
  <si>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</si>
  <si>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</si>
  <si>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</si>
  <si>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</si>
  <si>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</si>
  <si>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</si>
  <si>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</si>
  <si>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</si>
  <si>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</si>
  <si>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</si>
  <si>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</si>
  <si>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</si>
  <si>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</si>
  <si>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</si>
  <si>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</si>
  <si>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</si>
  <si>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</si>
  <si>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</si>
  <si>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</si>
  <si>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</si>
  <si>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</si>
  <si>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</si>
  <si>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</si>
  <si>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</si>
  <si>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</si>
  <si>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</si>
  <si>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</si>
  <si>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</si>
  <si>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</si>
  <si>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</si>
  <si>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</si>
  <si>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</si>
  <si>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</si>
  <si>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</si>
  <si>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</si>
  <si>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</si>
  <si>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</si>
  <si>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</si>
  <si>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</si>
  <si>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</si>
  <si>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</si>
  <si>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</si>
  <si>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</si>
  <si>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</si>
  <si>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</si>
  <si>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</si>
  <si>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</si>
  <si>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</si>
  <si>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</si>
  <si>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</si>
  <si>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</si>
  <si>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</si>
  <si>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</si>
  <si>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</si>
  <si>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</si>
  <si>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</si>
  <si>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</si>
  <si>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</si>
  <si>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</si>
  <si>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</si>
  <si>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</si>
  <si>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</si>
  <si>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</si>
  <si>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</si>
  <si>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</si>
  <si>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</si>
  <si>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</si>
  <si>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</si>
  <si>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</si>
  <si>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</si>
  <si>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</si>
  <si>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</si>
  <si>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</si>
  <si>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</si>
  <si>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</si>
  <si>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</si>
  <si>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</si>
  <si>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</si>
  <si>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</si>
  <si>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</si>
  <si>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</si>
  <si>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</si>
  <si>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</si>
  <si>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</si>
  <si>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</si>
  <si>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</si>
  <si>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</si>
  <si>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</si>
  <si>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</si>
  <si>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</si>
  <si>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</si>
  <si>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</si>
  <si>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</si>
  <si>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</si>
  <si>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</si>
  <si>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</si>
  <si>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</si>
  <si>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</si>
  <si>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</si>
  <si>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</si>
  <si>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</si>
  <si>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</si>
  <si>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</si>
  <si>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</si>
  <si>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</si>
  <si>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</si>
  <si>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</si>
  <si>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</si>
  <si>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</si>
  <si>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</si>
  <si>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</si>
  <si>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</si>
  <si>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</si>
  <si>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</si>
  <si>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</si>
  <si>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</si>
  <si>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</si>
  <si>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</si>
  <si>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</si>
  <si>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</si>
  <si>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</si>
  <si>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</si>
  <si>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</si>
  <si>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</si>
  <si>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</si>
  <si>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</si>
  <si>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</si>
  <si>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</si>
  <si>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</si>
  <si>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</si>
  <si>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</si>
  <si>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</si>
  <si>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</si>
  <si>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</si>
  <si>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</si>
  <si>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</si>
  <si>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</si>
  <si>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</si>
  <si>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</si>
  <si>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</si>
  <si>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</si>
  <si>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</si>
  <si>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</si>
  <si>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</si>
  <si>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</si>
  <si>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</si>
  <si>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</si>
  <si>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</si>
  <si>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</si>
  <si>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</si>
  <si>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</si>
  <si>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</si>
  <si>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</si>
  <si>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</si>
  <si>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</si>
  <si>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</si>
  <si>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</si>
  <si>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</si>
  <si>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</si>
  <si>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</si>
  <si>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</si>
  <si>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</si>
  <si>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</si>
  <si>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</si>
  <si>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</si>
  <si>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</si>
  <si>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</si>
  <si>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</si>
  <si>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</si>
  <si>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</si>
  <si>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</si>
  <si>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</si>
  <si>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</si>
  <si>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</si>
  <si>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</si>
  <si>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</si>
  <si>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</si>
  <si>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</si>
  <si>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</si>
  <si>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</si>
  <si>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</si>
  <si>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</si>
  <si>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</si>
  <si>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</si>
  <si>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</si>
  <si>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</si>
  <si>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</si>
  <si>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</si>
  <si>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</si>
  <si>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</si>
  <si>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</si>
  <si>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</si>
  <si>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</si>
  <si>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</si>
  <si>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</si>
  <si>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</si>
  <si>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</si>
  <si>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</si>
  <si>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</si>
  <si>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</si>
  <si>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</si>
  <si>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</si>
  <si>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</si>
  <si>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</si>
  <si>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</si>
  <si>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</si>
  <si>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</si>
  <si>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</si>
  <si>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</si>
  <si>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</si>
  <si>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</si>
  <si>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</si>
  <si>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</si>
  <si>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</si>
  <si>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</si>
  <si>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</si>
  <si>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</si>
  <si>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</si>
  <si>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</si>
  <si>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</si>
  <si>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</si>
  <si>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</si>
  <si>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</si>
  <si>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</si>
  <si>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</si>
  <si>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</si>
  <si>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</si>
  <si>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</si>
  <si>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</si>
  <si>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</si>
  <si>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</si>
  <si>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</si>
  <si>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</si>
  <si>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</si>
  <si>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</si>
  <si>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</si>
  <si>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</si>
  <si>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</si>
  <si>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</si>
  <si>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</si>
  <si>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</si>
  <si>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</si>
  <si>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</si>
  <si>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</si>
  <si>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</si>
  <si>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</si>
  <si>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</si>
  <si>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</si>
  <si>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</si>
  <si>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</si>
  <si>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</si>
  <si>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</si>
  <si>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</si>
  <si>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</si>
  <si>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</si>
  <si>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</si>
  <si>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</si>
  <si>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</si>
  <si>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</si>
  <si>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</si>
  <si>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</si>
  <si>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</si>
  <si>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</si>
  <si>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</si>
  <si>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</si>
  <si>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</si>
  <si>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</si>
  <si>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</si>
  <si>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</si>
  <si>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</si>
  <si>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</si>
  <si>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</si>
  <si>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</si>
  <si>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</si>
  <si>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</si>
  <si>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</si>
  <si>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</si>
  <si>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</si>
  <si>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</si>
  <si>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</si>
  <si>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</si>
  <si>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</si>
  <si>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</si>
  <si>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</si>
  <si>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</si>
  <si>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</si>
  <si>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</si>
  <si>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</si>
  <si>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</si>
  <si>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</si>
  <si>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</si>
  <si>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</si>
  <si>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</si>
  <si>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</si>
  <si>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</si>
  <si>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</si>
  <si>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</si>
  <si>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</si>
  <si>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</si>
  <si>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</si>
  <si>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</si>
  <si>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</si>
  <si>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</si>
  <si>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</si>
  <si>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</si>
  <si>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</si>
  <si>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</si>
  <si>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</si>
  <si>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</si>
  <si>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</si>
  <si>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</si>
  <si>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</si>
  <si>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</si>
  <si>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</si>
  <si>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</si>
  <si>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</si>
  <si>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</si>
  <si>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</si>
  <si>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</si>
  <si>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</si>
  <si>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</si>
  <si>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</si>
  <si>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</si>
  <si>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</si>
  <si>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</si>
  <si>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</si>
  <si>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</si>
  <si>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</si>
  <si>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</si>
  <si>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</si>
  <si>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</si>
  <si>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</si>
  <si>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</si>
  <si>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</si>
  <si>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</si>
  <si>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</si>
  <si>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</si>
  <si>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</si>
  <si>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</si>
  <si>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</si>
  <si>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</si>
  <si>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</si>
  <si>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</si>
  <si>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</si>
  <si>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</si>
  <si>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</si>
  <si>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</si>
  <si>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</si>
  <si>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</si>
  <si>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</si>
  <si>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</si>
  <si>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</si>
  <si>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</si>
  <si>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</si>
  <si>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</si>
  <si>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</si>
  <si>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</si>
  <si>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</si>
  <si>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</si>
  <si>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</si>
  <si>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</si>
  <si>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</si>
  <si>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</si>
  <si>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</si>
  <si>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</si>
  <si>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</si>
  <si>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</si>
  <si>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</si>
  <si>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</si>
  <si>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</si>
  <si>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</si>
  <si>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</si>
  <si>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</si>
  <si>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</si>
  <si>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</si>
  <si>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</si>
  <si>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</si>
  <si>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</si>
  <si>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</si>
  <si>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</si>
  <si>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</si>
  <si>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</si>
  <si>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</si>
  <si>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</si>
  <si>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</si>
  <si>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</si>
  <si>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</si>
  <si>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</si>
  <si>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</si>
  <si>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</si>
  <si>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</si>
  <si>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</si>
  <si>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</si>
  <si>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</si>
  <si>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</si>
  <si>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</si>
  <si>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</si>
  <si>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</si>
  <si>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</si>
  <si>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</si>
  <si>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</si>
  <si>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</si>
  <si>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</si>
  <si>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</si>
  <si>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</si>
  <si>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</si>
  <si>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</si>
  <si>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</si>
  <si>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</si>
  <si>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</si>
  <si>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</si>
  <si>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</si>
  <si>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</si>
  <si>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</si>
  <si>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</si>
  <si>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</si>
  <si>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</si>
  <si>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</si>
  <si>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</si>
  <si>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</si>
  <si>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</si>
  <si>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</si>
  <si>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</si>
  <si>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</si>
  <si>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</si>
  <si>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</si>
  <si>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</si>
  <si>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</si>
  <si>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</si>
  <si>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</si>
  <si>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</si>
  <si>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</si>
  <si>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</si>
  <si>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</si>
  <si>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</si>
  <si>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</si>
  <si>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</si>
  <si>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</si>
  <si>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</si>
  <si>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</si>
  <si>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</si>
  <si>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</si>
  <si>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</si>
  <si>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</si>
  <si>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</si>
  <si>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</si>
  <si>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</si>
  <si>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</si>
  <si>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</si>
  <si>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</si>
  <si>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</si>
  <si>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</si>
  <si>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</si>
  <si>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</si>
  <si>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</si>
  <si>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</si>
  <si>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</si>
  <si>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</si>
  <si>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</si>
  <si>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</si>
  <si>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</si>
  <si>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</si>
  <si>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</si>
  <si>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</si>
  <si>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</si>
  <si>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</si>
  <si>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</si>
  <si>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</si>
  <si>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</si>
  <si>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</si>
  <si>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</si>
  <si>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</si>
  <si>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</si>
  <si>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</si>
  <si>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</si>
  <si>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</si>
  <si>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</si>
  <si>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</si>
  <si>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</si>
  <si>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</si>
  <si>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</si>
  <si>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</si>
  <si>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</si>
  <si>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</si>
  <si>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</si>
  <si>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</si>
  <si>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</si>
  <si>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</si>
  <si>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</si>
  <si>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</si>
  <si>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</si>
  <si>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</si>
  <si>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</si>
  <si>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</si>
  <si>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</si>
  <si>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</si>
  <si>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</si>
  <si>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</si>
  <si>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</si>
  <si>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</si>
  <si>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</si>
  <si>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</si>
  <si>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</si>
  <si>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</si>
  <si>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</si>
  <si>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</si>
  <si>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</si>
  <si>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</si>
  <si>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</si>
  <si>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</si>
  <si>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</si>
  <si>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</si>
  <si>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</si>
  <si>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</si>
  <si>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</si>
  <si>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</si>
  <si>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</si>
  <si>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</si>
  <si>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</si>
  <si>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</si>
  <si>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</si>
  <si>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</si>
  <si>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</si>
  <si>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</si>
  <si>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</si>
  <si>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</si>
  <si>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</si>
  <si>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</si>
  <si>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</si>
  <si>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</si>
  <si>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</si>
  <si>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</si>
  <si>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</si>
  <si>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</si>
  <si>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</si>
  <si>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</si>
  <si>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</si>
  <si>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</si>
  <si>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</si>
  <si>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</si>
  <si>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</si>
  <si>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</si>
  <si>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</si>
  <si>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</si>
  <si>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</si>
  <si>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</si>
  <si>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</si>
  <si>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</si>
  <si>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</si>
  <si>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</si>
  <si>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</si>
  <si>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</si>
  <si>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</si>
  <si>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</si>
  <si>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</si>
  <si>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</si>
  <si>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</si>
  <si>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</si>
  <si>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</si>
  <si>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</si>
  <si>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</si>
  <si>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</si>
  <si>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</si>
  <si>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</si>
  <si>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</si>
  <si>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</si>
  <si>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</si>
  <si>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</si>
  <si>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</si>
  <si>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</si>
  <si>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</si>
  <si>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</si>
  <si>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</si>
  <si>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</si>
  <si>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</si>
  <si>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</si>
  <si>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</si>
  <si>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</si>
  <si>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</si>
  <si>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</si>
  <si>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</si>
  <si>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</si>
  <si>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</si>
  <si>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</si>
  <si>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</si>
  <si>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</si>
  <si>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</si>
  <si>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</si>
  <si>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</si>
  <si>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</si>
  <si>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</si>
  <si>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</si>
  <si>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</si>
  <si>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</si>
  <si>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</si>
  <si>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</si>
  <si>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</si>
  <si>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</si>
  <si>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</si>
  <si>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</si>
  <si>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</si>
  <si>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</si>
  <si>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</si>
  <si>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</si>
  <si>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</si>
  <si>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</si>
  <si>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</si>
  <si>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</si>
  <si>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</si>
  <si>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</si>
  <si>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</si>
  <si>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</si>
  <si>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</si>
  <si>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</si>
  <si>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</si>
  <si>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</si>
  <si>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</si>
  <si>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</si>
  <si>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</si>
  <si>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</si>
  <si>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</si>
  <si>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</si>
  <si>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</si>
  <si>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</si>
  <si>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</si>
  <si>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</si>
  <si>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</si>
  <si>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</si>
  <si>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</si>
  <si>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</si>
  <si>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</si>
  <si>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</si>
  <si>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</si>
  <si>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</si>
  <si>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</si>
  <si>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</si>
  <si>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</si>
  <si>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</si>
  <si>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</si>
  <si>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</si>
  <si>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</si>
  <si>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</si>
  <si>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</si>
  <si>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</si>
  <si>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</si>
  <si>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</si>
  <si>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</si>
  <si>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</si>
  <si>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</si>
  <si>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</si>
  <si>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</si>
  <si>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</si>
  <si>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</si>
  <si>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</si>
  <si>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</si>
  <si>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</si>
  <si>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</si>
  <si>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</si>
  <si>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</si>
  <si>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</si>
  <si>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</si>
  <si>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</si>
  <si>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</si>
  <si>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</si>
  <si>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</si>
  <si>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</si>
  <si>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</si>
  <si>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</si>
  <si>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</si>
  <si>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</si>
  <si>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</si>
  <si>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</si>
  <si>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</si>
  <si>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</si>
  <si>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</si>
  <si>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</si>
  <si>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</si>
  <si>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</si>
  <si>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</si>
  <si>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</si>
  <si>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</si>
  <si>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</si>
  <si>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</si>
  <si>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</si>
  <si>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</si>
  <si>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</si>
  <si>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</si>
  <si>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</si>
  <si>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</si>
  <si>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</si>
  <si>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</si>
  <si>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</si>
  <si>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</si>
  <si>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</si>
  <si>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</si>
  <si>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</si>
  <si>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</si>
  <si>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</si>
  <si>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</si>
  <si>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</si>
  <si>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</si>
  <si>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</si>
  <si>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</si>
  <si>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</si>
  <si>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</si>
  <si>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</si>
  <si>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</si>
  <si>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</si>
  <si>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</si>
  <si>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</si>
  <si>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</si>
  <si>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</si>
  <si>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</si>
  <si>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</si>
  <si>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</si>
  <si>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</si>
  <si>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</si>
  <si>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</si>
  <si>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</si>
  <si>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</si>
  <si>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</si>
  <si>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</si>
  <si>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</si>
  <si>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</si>
  <si>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</si>
  <si>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</si>
  <si>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</si>
  <si>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</si>
  <si>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</si>
  <si>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</si>
  <si>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</si>
  <si>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</si>
  <si>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</si>
  <si>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</si>
  <si>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</si>
  <si>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</si>
  <si>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</si>
  <si>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</si>
  <si>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</si>
  <si>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</si>
  <si>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</si>
  <si>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</si>
  <si>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</si>
  <si>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</si>
  <si>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</si>
  <si>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</si>
  <si>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</si>
  <si>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</si>
  <si>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</si>
  <si>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</si>
  <si>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</si>
  <si>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</si>
  <si>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</si>
  <si>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</si>
  <si>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</si>
  <si>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</si>
  <si>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</si>
  <si>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</si>
  <si>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</si>
  <si>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</si>
  <si>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</si>
  <si>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</si>
  <si>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</si>
  <si>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</si>
  <si>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</si>
  <si>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</si>
  <si>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</si>
  <si>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</si>
  <si>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</si>
  <si>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</si>
  <si>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</si>
  <si>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</si>
  <si>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</si>
  <si>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</si>
  <si>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</si>
  <si>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</si>
  <si>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</si>
  <si>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</si>
  <si>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</si>
  <si>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</si>
  <si>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</si>
  <si>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</si>
  <si>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</si>
  <si>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</si>
  <si>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</si>
  <si>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</si>
  <si>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</si>
  <si>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</si>
  <si>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</si>
  <si>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</si>
  <si>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</si>
  <si>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</si>
  <si>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</si>
  <si>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</si>
  <si>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</si>
  <si>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</si>
  <si>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</si>
  <si>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</si>
  <si>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</si>
  <si>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</si>
  <si>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</si>
  <si>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</si>
  <si>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</si>
  <si>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</si>
  <si>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</si>
  <si>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</si>
  <si>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</si>
  <si>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</si>
  <si>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</si>
  <si>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</si>
  <si>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</si>
  <si>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</si>
  <si>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</si>
  <si>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</si>
  <si>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</si>
  <si>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</si>
  <si>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</si>
  <si>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</si>
  <si>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</si>
  <si>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</si>
  <si>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</si>
  <si>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</si>
  <si>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</si>
  <si>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</si>
  <si>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</si>
  <si>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</si>
  <si>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</si>
  <si>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</si>
  <si>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</si>
  <si>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</si>
  <si>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</si>
  <si>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</si>
  <si>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</si>
  <si>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</si>
  <si>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</si>
  <si>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</si>
  <si>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</si>
  <si>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</si>
  <si>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</si>
  <si>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</si>
  <si>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</si>
  <si>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</si>
  <si>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</si>
  <si>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</si>
  <si>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</si>
  <si>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</si>
  <si>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</si>
  <si>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</si>
  <si>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</si>
  <si>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</si>
  <si>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</si>
  <si>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</si>
  <si>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</si>
  <si>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</si>
  <si>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</si>
  <si>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</si>
  <si>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</si>
  <si>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</si>
  <si>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</si>
  <si>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</si>
  <si>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</si>
  <si>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</si>
  <si>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</si>
  <si>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</si>
  <si>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</si>
  <si>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</si>
  <si>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</si>
  <si>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</si>
  <si>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</si>
  <si>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</si>
  <si>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</si>
  <si>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</si>
  <si>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</si>
  <si>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</si>
  <si>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</si>
  <si>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</si>
  <si>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</si>
  <si>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</si>
  <si>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</si>
  <si>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</si>
  <si>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</si>
  <si>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</si>
  <si>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</si>
  <si>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</si>
  <si>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</si>
  <si>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</si>
  <si>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</si>
  <si>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</si>
  <si>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</si>
  <si>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</si>
  <si>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</si>
  <si>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</si>
  <si>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</si>
  <si>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</si>
  <si>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</si>
  <si>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</si>
  <si>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</si>
  <si>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</si>
  <si>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</si>
  <si>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</si>
  <si>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</si>
  <si>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</si>
  <si>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</si>
  <si>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</si>
  <si>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</si>
  <si>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</si>
  <si>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</si>
  <si>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</si>
  <si>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</si>
  <si>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</si>
  <si>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</si>
  <si>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</si>
  <si>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</si>
  <si>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</si>
  <si>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</si>
  <si>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</si>
  <si>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</si>
  <si>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</si>
  <si>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</si>
  <si>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</si>
  <si>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</si>
  <si>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</si>
  <si>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</si>
  <si>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</si>
  <si>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</si>
  <si>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</si>
  <si>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</si>
  <si>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</si>
  <si>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</si>
  <si>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</si>
  <si>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</si>
  <si>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</si>
  <si>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</si>
  <si>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</si>
  <si>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</si>
  <si>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</si>
  <si>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</si>
  <si>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</si>
  <si>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</si>
  <si>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</si>
  <si>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</si>
  <si>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</si>
  <si>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</si>
  <si>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</si>
  <si>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</si>
  <si>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</si>
  <si>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</si>
  <si>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</si>
  <si>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</si>
  <si>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</si>
  <si>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</si>
  <si>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</si>
  <si>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</si>
  <si>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</si>
  <si>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</si>
  <si>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</si>
  <si>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</si>
  <si>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</si>
  <si>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</si>
  <si>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</si>
  <si>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</si>
  <si>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</si>
  <si>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</si>
  <si>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</si>
  <si>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</si>
  <si>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</si>
  <si>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</si>
  <si>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</si>
  <si>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</si>
  <si>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</si>
  <si>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</si>
  <si>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</si>
  <si>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</si>
  <si>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</si>
  <si>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</si>
  <si>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</si>
  <si>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</si>
  <si>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</si>
  <si>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</si>
  <si>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</si>
  <si>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</si>
  <si>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</si>
  <si>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</si>
  <si>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</si>
  <si>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</si>
  <si>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</si>
  <si>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</si>
  <si>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</si>
  <si>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</si>
  <si>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</si>
  <si>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</si>
  <si>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</si>
  <si>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</si>
  <si>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</si>
  <si>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</si>
  <si>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</si>
  <si>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</si>
  <si>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</si>
  <si>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</si>
  <si>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</si>
  <si>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</si>
  <si>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</si>
  <si>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</si>
  <si>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</si>
  <si>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</si>
  <si>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</si>
  <si>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</si>
  <si>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</si>
  <si>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</si>
  <si>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</si>
  <si>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</si>
  <si>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</si>
  <si>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</si>
  <si>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</si>
  <si>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</si>
  <si>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</si>
  <si>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</si>
  <si>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</si>
  <si>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</si>
  <si>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</si>
  <si>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</si>
  <si>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</si>
  <si>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</si>
  <si>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</si>
  <si>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</si>
  <si>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</si>
  <si>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</si>
  <si>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</si>
  <si>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</si>
  <si>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</si>
  <si>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</si>
  <si>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</si>
  <si>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</si>
  <si>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</si>
  <si>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</si>
  <si>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</si>
  <si>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</si>
  <si>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</si>
  <si>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</si>
  <si>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</si>
  <si>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</si>
  <si>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</si>
  <si>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</si>
  <si>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</si>
  <si>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</si>
  <si>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</si>
  <si>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</si>
  <si>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</si>
  <si>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</si>
  <si>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</si>
  <si>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</si>
  <si>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</si>
  <si>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</si>
  <si>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</si>
  <si>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</si>
  <si>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</si>
  <si>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</si>
  <si>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</si>
  <si>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</si>
  <si>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</si>
  <si>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</si>
  <si>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</si>
  <si>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</si>
  <si>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</si>
  <si>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</si>
  <si>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</si>
  <si>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</si>
  <si>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</si>
  <si>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</si>
  <si>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</si>
  <si>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</si>
  <si>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</si>
  <si>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</si>
  <si>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</si>
  <si>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</si>
  <si>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</si>
  <si>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</si>
  <si>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</si>
  <si>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</si>
  <si>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</si>
  <si>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</si>
  <si>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</si>
  <si>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</si>
  <si>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</si>
  <si>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</si>
  <si>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</si>
  <si>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</si>
  <si>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</si>
  <si>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</si>
  <si>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</si>
  <si>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</si>
  <si>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</si>
  <si>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</si>
  <si>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</si>
  <si>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</si>
  <si>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</si>
  <si>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</si>
  <si>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</si>
  <si>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</si>
  <si>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</si>
  <si>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</si>
  <si>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</si>
  <si>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</si>
  <si>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</si>
  <si>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</si>
  <si>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</si>
  <si>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</si>
  <si>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</si>
  <si>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</si>
  <si>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</si>
  <si>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</si>
  <si>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</si>
  <si>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</si>
  <si>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</si>
  <si>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</si>
  <si>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</si>
  <si>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</si>
  <si>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</si>
  <si>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</si>
  <si>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</si>
  <si>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</si>
  <si>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</si>
  <si>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</si>
  <si>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</si>
  <si>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</si>
  <si>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</si>
  <si>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</si>
  <si>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</si>
  <si>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</si>
  <si>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</si>
  <si>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</si>
  <si>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</si>
  <si>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</si>
  <si>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</si>
  <si>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</si>
  <si>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</si>
  <si>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</si>
  <si>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</si>
  <si>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</si>
  <si>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</si>
  <si>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</si>
  <si>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</si>
  <si>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</si>
  <si>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</si>
  <si>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</si>
  <si>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</si>
  <si>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</si>
  <si>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</si>
  <si>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</si>
  <si>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</si>
  <si>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</si>
  <si>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</si>
  <si>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</si>
  <si>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</si>
  <si>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</si>
  <si>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</si>
  <si>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</si>
  <si>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</si>
  <si>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</si>
  <si>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</si>
  <si>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</si>
  <si>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</si>
  <si>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</si>
  <si>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</si>
  <si>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</si>
  <si>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</si>
  <si>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</si>
  <si>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</si>
  <si>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</si>
  <si>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</si>
  <si>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</si>
  <si>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</si>
  <si>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</si>
  <si>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</si>
  <si>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</si>
  <si>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</si>
  <si>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</si>
  <si>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</si>
  <si>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</si>
  <si>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</si>
  <si>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</si>
  <si>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</si>
  <si>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</si>
  <si>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</si>
  <si>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</si>
  <si>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</si>
  <si>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</si>
  <si>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</si>
  <si>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</si>
  <si>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</si>
  <si>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</si>
  <si>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</si>
  <si>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</si>
  <si>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</si>
  <si>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</si>
  <si>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</si>
  <si>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</si>
  <si>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</si>
  <si>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</si>
  <si>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</si>
  <si>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</si>
  <si>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</si>
  <si>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</si>
  <si>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</si>
  <si>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</si>
  <si>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</si>
  <si>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</si>
  <si>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</si>
  <si>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</si>
  <si>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</si>
  <si>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</si>
  <si>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</si>
  <si>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</si>
  <si>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</si>
  <si>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</si>
  <si>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</si>
  <si>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</si>
  <si>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</si>
  <si>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</si>
  <si>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</si>
  <si>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</si>
  <si>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</si>
  <si>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</si>
  <si>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</si>
  <si>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</si>
  <si>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</si>
  <si>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</si>
  <si>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</si>
  <si>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</si>
  <si>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</si>
  <si>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</si>
  <si>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</si>
  <si>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</si>
  <si>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</si>
  <si>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</si>
  <si>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</si>
  <si>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</si>
  <si>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</si>
  <si>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</si>
  <si>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</si>
  <si>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</si>
  <si>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</si>
  <si>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</si>
  <si>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</si>
  <si>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</si>
  <si>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</si>
  <si>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</si>
  <si>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</si>
  <si>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</si>
  <si>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</si>
  <si>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</si>
  <si>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</si>
  <si>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</si>
  <si>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</si>
  <si>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</si>
  <si>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</si>
  <si>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</si>
  <si>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</si>
  <si>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</si>
  <si>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</si>
  <si>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</si>
  <si>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</si>
  <si>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</si>
  <si>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</si>
  <si>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</si>
  <si>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</si>
  <si>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</si>
  <si>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</si>
  <si>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</si>
  <si>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</si>
  <si>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</si>
  <si>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</si>
  <si>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</si>
  <si>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</si>
  <si>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</si>
  <si>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</si>
  <si>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</si>
  <si>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</si>
  <si>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</si>
  <si>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</si>
  <si>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</si>
  <si>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</si>
  <si>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</si>
  <si>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</si>
  <si>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</si>
  <si>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</si>
  <si>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</si>
  <si>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</si>
  <si>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</si>
  <si>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</si>
  <si>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</si>
  <si>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</si>
  <si>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</si>
  <si>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</si>
  <si>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</si>
  <si>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</si>
  <si>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</si>
  <si>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</si>
  <si>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</si>
  <si>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</si>
  <si>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</si>
  <si>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</si>
  <si>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</si>
  <si>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</si>
  <si>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</si>
  <si>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</si>
  <si>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</si>
  <si>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</si>
  <si>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</si>
  <si>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</si>
  <si>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</si>
  <si>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</si>
  <si>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</si>
  <si>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</si>
  <si>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</si>
  <si>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</si>
  <si>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</si>
  <si>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</si>
  <si>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</si>
  <si>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</si>
  <si>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</si>
  <si>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</si>
  <si>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</si>
  <si>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</si>
  <si>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</si>
  <si>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</si>
  <si>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</si>
  <si>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</si>
  <si>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</si>
  <si>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</si>
  <si>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</si>
  <si>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</si>
  <si>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</si>
  <si>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</si>
  <si>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</si>
  <si>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</si>
  <si>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</si>
  <si>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</si>
  <si>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</si>
  <si>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</si>
  <si>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</si>
  <si>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</si>
  <si>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</si>
  <si>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</si>
  <si>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</si>
  <si>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</si>
  <si>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</si>
  <si>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</si>
  <si>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</si>
  <si>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</si>
  <si>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</si>
  <si>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</si>
  <si>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</si>
  <si>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</si>
  <si>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</si>
  <si>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</si>
  <si>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</si>
  <si>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</si>
  <si>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</si>
  <si>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</si>
  <si>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</si>
  <si>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</si>
  <si>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</si>
  <si>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</si>
  <si>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</si>
  <si>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</si>
  <si>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</si>
  <si>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</si>
  <si>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</si>
  <si>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</si>
  <si>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</si>
  <si>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</si>
  <si>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</si>
  <si>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</si>
  <si>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</si>
  <si>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</si>
  <si>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</si>
  <si>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</si>
  <si>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</si>
  <si>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</si>
  <si>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</si>
  <si>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</si>
  <si>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</si>
  <si>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</si>
  <si>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</si>
  <si>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</si>
  <si>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</si>
  <si>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</si>
  <si>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</si>
  <si>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</si>
  <si>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</si>
  <si>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</si>
  <si>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</si>
  <si>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</si>
  <si>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</si>
  <si>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</si>
  <si>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</si>
  <si>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</si>
  <si>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</si>
  <si>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</si>
  <si>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</si>
  <si>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</si>
  <si>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</si>
  <si>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</si>
  <si>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</si>
  <si>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</si>
  <si>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</si>
  <si>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</si>
  <si>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</si>
  <si>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</si>
  <si>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</si>
  <si>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</si>
  <si>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</si>
  <si>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</si>
  <si>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</si>
  <si>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</si>
  <si>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</si>
  <si>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</si>
  <si>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</si>
  <si>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</si>
  <si>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</si>
  <si>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</si>
  <si>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</si>
  <si>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</si>
  <si>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</si>
  <si>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</si>
  <si>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</si>
  <si>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</si>
  <si>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</si>
  <si>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</si>
  <si>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</si>
  <si>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</si>
  <si>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</si>
  <si>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</si>
  <si>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</si>
  <si>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</si>
  <si>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</si>
  <si>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</si>
  <si>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</si>
  <si>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</si>
  <si>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</si>
  <si>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</si>
  <si>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</si>
  <si>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</si>
  <si>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</si>
  <si>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</si>
  <si>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</si>
  <si>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</si>
  <si>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</si>
  <si>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</si>
  <si>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</si>
  <si>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</si>
  <si>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</si>
  <si>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</si>
  <si>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</si>
  <si>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</si>
  <si>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</si>
  <si>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</si>
  <si>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</si>
  <si>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</si>
  <si>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</si>
  <si>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</si>
  <si>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</si>
  <si>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</si>
  <si>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</si>
  <si>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</si>
  <si>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</si>
  <si>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</si>
  <si>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</si>
  <si>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</si>
  <si>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</si>
  <si>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</si>
  <si>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</si>
  <si>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</si>
  <si>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</si>
  <si>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</si>
  <si>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</si>
  <si>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</si>
  <si>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</si>
  <si>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</si>
  <si>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</si>
  <si>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</si>
  <si>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</si>
  <si>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</si>
  <si>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</si>
  <si>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</si>
  <si>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</si>
  <si>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</si>
  <si>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</si>
  <si>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</si>
  <si>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</si>
  <si>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</si>
  <si>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</si>
  <si>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</si>
  <si>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</si>
  <si>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</si>
  <si>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</si>
  <si>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</si>
  <si>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</si>
  <si>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</si>
  <si>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</si>
  <si>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</si>
  <si>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</si>
  <si>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</si>
  <si>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</si>
  <si>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</si>
  <si>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</si>
  <si>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</si>
  <si>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</si>
  <si>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</si>
  <si>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</si>
  <si>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</si>
  <si>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</si>
  <si>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</si>
  <si>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</si>
  <si>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</si>
  <si>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</si>
  <si>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</si>
  <si>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</si>
  <si>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</si>
  <si>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</si>
  <si>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</si>
  <si>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</si>
  <si>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</si>
  <si>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</si>
  <si>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</si>
  <si>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</si>
  <si>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</si>
  <si>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</si>
  <si>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</si>
  <si>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</si>
  <si>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</si>
  <si>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</si>
  <si>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</si>
  <si>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</si>
  <si>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</si>
  <si>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</si>
  <si>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</si>
  <si>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</si>
  <si>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</si>
  <si>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</si>
  <si>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</si>
  <si>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</si>
  <si>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</si>
  <si>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</si>
  <si>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</si>
  <si>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</si>
  <si>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</si>
  <si>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</si>
  <si>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</si>
  <si>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</si>
  <si>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</si>
  <si>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</si>
  <si>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</si>
  <si>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</si>
  <si>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</si>
  <si>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</si>
  <si>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</si>
  <si>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</si>
  <si>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</si>
  <si>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</si>
  <si>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</si>
  <si>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</si>
  <si>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</si>
  <si>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</si>
  <si>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</si>
  <si>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</si>
  <si>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</si>
  <si>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</si>
  <si>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</si>
  <si>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</si>
  <si>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</si>
  <si>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</si>
  <si>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</si>
  <si>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</si>
  <si>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</si>
  <si>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</si>
  <si>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</si>
  <si>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</si>
  <si>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</si>
  <si>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</si>
  <si>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</si>
  <si>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</si>
  <si>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</si>
  <si>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</si>
  <si>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</si>
  <si>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</si>
  <si>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</si>
  <si>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</si>
  <si>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</si>
  <si>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</si>
  <si>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</si>
  <si>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</si>
  <si>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</si>
  <si>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</si>
  <si>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</si>
  <si>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</si>
  <si>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</si>
  <si>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</si>
  <si>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</si>
  <si>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</si>
  <si>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</si>
  <si>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</si>
  <si>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</si>
  <si>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</si>
  <si>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</si>
  <si>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</si>
  <si>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</si>
  <si>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</si>
  <si>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</si>
  <si>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</si>
  <si>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</si>
  <si>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</si>
  <si>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</si>
  <si>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</si>
  <si>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</si>
  <si>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</si>
  <si>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</si>
  <si>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</si>
  <si>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</si>
  <si>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</si>
  <si>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</si>
  <si>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</si>
  <si>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</si>
  <si>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</si>
  <si>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</si>
  <si>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</si>
  <si>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</si>
  <si>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</si>
  <si>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</si>
  <si>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</si>
  <si>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</si>
  <si>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</si>
  <si>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</si>
  <si>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</si>
  <si>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</si>
  <si>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</si>
  <si>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</si>
  <si>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</si>
  <si>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</si>
  <si>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</si>
  <si>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</si>
  <si>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</si>
  <si>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</si>
  <si>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</si>
  <si>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</si>
  <si>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</si>
  <si>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</si>
  <si>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</si>
  <si>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</si>
  <si>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</si>
  <si>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</si>
  <si>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</si>
  <si>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</si>
  <si>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</si>
  <si>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</si>
  <si>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</si>
  <si>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</si>
  <si>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</si>
  <si>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</si>
  <si>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</si>
  <si>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</si>
  <si>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</si>
  <si>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</si>
  <si>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</si>
  <si>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</si>
  <si>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</si>
  <si>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</si>
  <si>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</si>
  <si>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</si>
  <si>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</si>
  <si>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</si>
  <si>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</si>
  <si>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</si>
  <si>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</si>
  <si>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</si>
  <si>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</si>
  <si>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</si>
  <si>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</si>
  <si>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</si>
  <si>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</si>
  <si>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</si>
  <si>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</si>
  <si>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</si>
  <si>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</si>
  <si>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</si>
  <si>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</si>
  <si>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</si>
  <si>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</si>
  <si>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</si>
  <si>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</si>
  <si>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</si>
  <si>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</si>
  <si>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</si>
  <si>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</si>
  <si>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</si>
  <si>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</si>
  <si>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</si>
  <si>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</si>
  <si>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</si>
  <si>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</si>
  <si>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</si>
  <si>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</si>
  <si>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</si>
  <si>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</si>
  <si>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</si>
  <si>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</si>
  <si>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</si>
  <si>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</si>
  <si>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</si>
  <si>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</si>
  <si>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</si>
  <si>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</si>
  <si>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</si>
  <si>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</si>
  <si>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</si>
  <si>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</si>
  <si>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</si>
  <si>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</si>
  <si>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</si>
  <si>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</si>
  <si>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</si>
  <si>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</si>
  <si>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</si>
  <si>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</si>
  <si>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</si>
  <si>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</si>
  <si>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</si>
  <si>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</si>
  <si>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</si>
  <si>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</si>
  <si>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</si>
  <si>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</si>
  <si>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</si>
  <si>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</si>
  <si>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</si>
  <si>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</si>
  <si>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</si>
  <si>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</si>
  <si>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</si>
  <si>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</si>
  <si>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</si>
  <si>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</si>
  <si>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</si>
  <si>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</si>
  <si>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</si>
  <si>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</si>
  <si>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</si>
  <si>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</si>
  <si>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</si>
  <si>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</si>
  <si>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</si>
  <si>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</si>
  <si>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</si>
  <si>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</si>
  <si>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</si>
  <si>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</si>
  <si>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</si>
  <si>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</si>
  <si>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</si>
  <si>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</si>
  <si>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</si>
  <si>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</si>
  <si>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</si>
  <si>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</si>
  <si>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</si>
  <si>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</si>
  <si>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</si>
  <si>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</si>
  <si>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</si>
  <si>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</si>
  <si>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</si>
  <si>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</si>
  <si>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</si>
  <si>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</si>
  <si>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</si>
  <si>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</si>
  <si>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</si>
  <si>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</si>
  <si>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</si>
  <si>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</si>
  <si>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</si>
  <si>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</si>
  <si>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</si>
  <si>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</si>
  <si>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</si>
  <si>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</si>
  <si>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</si>
  <si>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</si>
  <si>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</si>
  <si>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</si>
  <si>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</si>
  <si>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</si>
  <si>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</si>
  <si>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</si>
  <si>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</si>
  <si>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</si>
  <si>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</si>
  <si>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</si>
  <si>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</si>
  <si>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</si>
  <si>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</si>
  <si>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</si>
  <si>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</si>
  <si>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</si>
  <si>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</si>
  <si>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</si>
  <si>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</si>
  <si>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</si>
  <si>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</si>
  <si>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</si>
  <si>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</si>
  <si>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</si>
  <si>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</si>
  <si>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</si>
  <si>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</si>
  <si>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</si>
  <si>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</si>
  <si>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</si>
  <si>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</si>
  <si>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</si>
  <si>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</si>
  <si>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</si>
  <si>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</si>
  <si>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</si>
  <si>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</si>
  <si>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</si>
  <si>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</si>
  <si>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</si>
  <si>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</si>
  <si>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</si>
  <si>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</si>
  <si>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</si>
  <si>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</si>
  <si>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</si>
  <si>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</si>
  <si>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</si>
  <si>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</si>
  <si>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</si>
  <si>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</si>
  <si>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</si>
  <si>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</si>
  <si>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</si>
  <si>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</si>
  <si>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</si>
  <si>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</si>
  <si>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</si>
  <si>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</si>
  <si>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</si>
  <si>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</si>
  <si>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</si>
  <si>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</si>
  <si>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</si>
  <si>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</si>
  <si>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</si>
  <si>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</si>
  <si>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</si>
  <si>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</si>
  <si>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</si>
  <si>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</si>
  <si>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</si>
  <si>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</si>
  <si>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</si>
  <si>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</si>
  <si>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</si>
  <si>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</si>
  <si>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</si>
  <si>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</si>
  <si>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</si>
  <si>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</si>
  <si>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</si>
  <si>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</si>
  <si>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</si>
  <si>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</si>
  <si>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</si>
  <si>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</si>
  <si>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</si>
  <si>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</si>
  <si>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</si>
  <si>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</si>
  <si>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</si>
  <si>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</si>
  <si>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</si>
  <si>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</si>
  <si>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</si>
  <si>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</si>
  <si>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</si>
  <si>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</si>
  <si>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</si>
  <si>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</si>
  <si>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</si>
  <si>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</si>
  <si>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</si>
  <si>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</si>
  <si>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</si>
  <si>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</si>
  <si>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</si>
  <si>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</si>
  <si>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</si>
  <si>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</si>
  <si>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</si>
  <si>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</si>
  <si>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</si>
  <si>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</si>
  <si>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</si>
  <si>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</si>
  <si>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</si>
  <si>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</si>
  <si>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</si>
  <si>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</si>
  <si>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</si>
  <si>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</si>
  <si>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</si>
  <si>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</si>
  <si>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</si>
  <si>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</si>
  <si>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</si>
  <si>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</si>
  <si>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</si>
  <si>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</si>
  <si>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</si>
  <si>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</si>
  <si>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</si>
  <si>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</si>
  <si>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</si>
  <si>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</si>
  <si>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</si>
  <si>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</si>
  <si>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</si>
  <si>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</si>
  <si>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</si>
  <si>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</si>
  <si>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</si>
  <si>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</si>
  <si>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</si>
  <si>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</si>
  <si>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</si>
  <si>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</si>
  <si>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</si>
  <si>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</si>
  <si>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</si>
  <si>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</si>
  <si>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</si>
  <si>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</si>
  <si>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</si>
  <si>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</si>
  <si>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</si>
  <si>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</si>
  <si>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</si>
  <si>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</si>
  <si>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</si>
  <si>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</si>
  <si>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</si>
  <si>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</si>
  <si>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</si>
  <si>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</si>
  <si>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</si>
  <si>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</si>
  <si>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</si>
  <si>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</si>
  <si>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</si>
  <si>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</si>
  <si>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</si>
  <si>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</si>
  <si>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</si>
  <si>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</si>
  <si>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</si>
  <si>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</si>
  <si>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</si>
  <si>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</si>
  <si>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</si>
  <si>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</si>
  <si>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</si>
  <si>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</si>
  <si>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</si>
  <si>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</si>
  <si>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</si>
  <si>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</si>
  <si>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</si>
  <si>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</si>
  <si>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</si>
  <si>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</si>
  <si>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</si>
  <si>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</si>
  <si>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</si>
  <si>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</si>
  <si>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</si>
  <si>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</si>
  <si>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</si>
  <si>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</si>
  <si>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</si>
  <si>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</si>
  <si>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</si>
  <si>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</si>
  <si>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</si>
  <si>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</si>
  <si>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</si>
  <si>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</si>
  <si>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</si>
  <si>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</si>
  <si>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</si>
  <si>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</si>
  <si>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</si>
  <si>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</si>
  <si>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</si>
  <si>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</si>
  <si>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</si>
  <si>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</si>
  <si>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</si>
  <si>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</si>
  <si>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</si>
  <si>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</si>
  <si>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</si>
  <si>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</si>
  <si>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</si>
  <si>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</si>
  <si>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</si>
  <si>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</si>
  <si>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</si>
  <si>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</si>
  <si>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</si>
  <si>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</si>
  <si>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</si>
  <si>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</si>
  <si>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</si>
  <si>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</si>
  <si>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</si>
  <si>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</si>
  <si>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</si>
  <si>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</si>
  <si>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</si>
  <si>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</si>
  <si>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</si>
  <si>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</si>
  <si>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</si>
  <si>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</si>
  <si>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</si>
  <si>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</si>
  <si>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</si>
  <si>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</si>
  <si>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</si>
  <si>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</si>
  <si>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</si>
  <si>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</si>
  <si>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</si>
  <si>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</si>
  <si>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</si>
  <si>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</si>
  <si>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</si>
  <si>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</si>
  <si>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</si>
  <si>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</si>
  <si>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</si>
  <si>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</si>
  <si>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</si>
  <si>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</si>
  <si>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</si>
  <si>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</si>
  <si>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</si>
  <si>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</si>
  <si>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</si>
  <si>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</si>
  <si>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</si>
  <si>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</si>
  <si>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</si>
  <si>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</si>
  <si>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</si>
  <si>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</si>
  <si>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</si>
  <si>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</si>
  <si>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</si>
  <si>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</si>
  <si>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</si>
  <si>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</si>
  <si>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</si>
  <si>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</si>
  <si>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</si>
  <si>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</si>
  <si>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</si>
  <si>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</si>
  <si>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</si>
  <si>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</si>
  <si>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</si>
  <si>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</si>
  <si>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</si>
  <si>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</si>
  <si>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</si>
  <si>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</si>
  <si>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</si>
  <si>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</si>
  <si>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</si>
  <si>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</si>
  <si>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</si>
  <si>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</si>
  <si>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</si>
  <si>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</si>
  <si>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</si>
  <si>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</si>
  <si>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</si>
  <si>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</si>
  <si>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</si>
  <si>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</si>
  <si>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</si>
  <si>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</si>
  <si>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</si>
  <si>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</si>
  <si>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</si>
  <si>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</si>
  <si>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</si>
  <si>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</si>
  <si>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</si>
  <si>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</si>
  <si>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</si>
  <si>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</si>
  <si>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</si>
  <si>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</si>
  <si>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</si>
  <si>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</si>
  <si>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</si>
  <si>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</si>
  <si>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</si>
  <si>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</si>
  <si>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</si>
  <si>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</si>
  <si>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</si>
  <si>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</si>
  <si>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</si>
  <si>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</si>
  <si>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</si>
  <si>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</si>
  <si>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</si>
  <si>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</si>
  <si>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</si>
  <si>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</si>
  <si>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</si>
  <si>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</si>
  <si>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</si>
  <si>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</si>
  <si>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</si>
  <si>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</si>
  <si>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</si>
  <si>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</si>
  <si>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</si>
  <si>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</si>
  <si>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</si>
  <si>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</si>
  <si>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</si>
  <si>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</si>
  <si>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</si>
  <si>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</si>
  <si>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</si>
  <si>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</si>
  <si>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</si>
  <si>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</si>
  <si>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</si>
  <si>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</si>
  <si>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</si>
  <si>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</si>
  <si>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</si>
  <si>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</si>
  <si>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</si>
  <si>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</si>
  <si>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</si>
  <si>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</si>
  <si>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</si>
  <si>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</si>
  <si>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</si>
  <si>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</si>
  <si>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</si>
  <si>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</si>
  <si>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</si>
  <si>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</si>
  <si>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</si>
  <si>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</si>
  <si>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</si>
  <si>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</si>
  <si>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</si>
  <si>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</si>
  <si>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</si>
  <si>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</si>
  <si>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</si>
  <si>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</si>
  <si>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</si>
  <si>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</si>
  <si>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</si>
  <si>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</si>
  <si>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</si>
  <si>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</si>
  <si>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</si>
  <si>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</si>
  <si>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</si>
  <si>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</si>
  <si>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</si>
  <si>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</si>
  <si>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</si>
  <si>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</si>
  <si>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</si>
  <si>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</si>
  <si>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</si>
  <si>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</si>
  <si>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</si>
  <si>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</si>
  <si>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</si>
  <si>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</si>
  <si>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</si>
  <si>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</si>
  <si>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</si>
  <si>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</si>
  <si>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</si>
  <si>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</si>
  <si>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</si>
  <si>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</si>
  <si>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</si>
  <si>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</si>
  <si>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</si>
  <si>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</si>
  <si>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</si>
  <si>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</si>
  <si>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</si>
  <si>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</si>
  <si>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</si>
  <si>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</si>
  <si>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</si>
  <si>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</si>
  <si>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</si>
  <si>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</si>
  <si>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</si>
  <si>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</si>
  <si>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</si>
  <si>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</si>
  <si>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</si>
  <si>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</si>
  <si>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</si>
  <si>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</si>
  <si>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</si>
  <si>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</si>
  <si>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</si>
  <si>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</si>
  <si>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</si>
  <si>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</si>
  <si>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</si>
  <si>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</si>
  <si>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</si>
  <si>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</si>
  <si>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</si>
  <si>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</si>
  <si>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</si>
  <si>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</si>
  <si>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</si>
  <si>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</si>
  <si>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</si>
  <si>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</si>
  <si>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</si>
  <si>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</si>
  <si>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</si>
  <si>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</si>
  <si>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</si>
  <si>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</si>
  <si>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</si>
  <si>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</si>
  <si>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</si>
  <si>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</si>
  <si>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</si>
  <si>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</si>
  <si>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</si>
  <si>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</si>
  <si>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</si>
  <si>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</si>
  <si>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</si>
  <si>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</si>
  <si>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</si>
  <si>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</si>
  <si>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</si>
  <si>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</si>
  <si>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</si>
  <si>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</si>
  <si>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</si>
  <si>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</si>
  <si>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</si>
  <si>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</si>
  <si>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</si>
  <si>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</si>
  <si>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</si>
  <si>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</si>
  <si>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</si>
  <si>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</si>
  <si>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</si>
  <si>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</si>
  <si>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</si>
  <si>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</si>
  <si>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</si>
  <si>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</si>
  <si>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</si>
  <si>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</si>
  <si>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</si>
  <si>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</si>
  <si>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</si>
  <si>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</si>
  <si>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</si>
  <si>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</si>
  <si>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</si>
  <si>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</si>
  <si>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</si>
  <si>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</si>
  <si>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</si>
  <si>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</si>
  <si>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</si>
  <si>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</si>
  <si>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</si>
  <si>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</si>
  <si>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</si>
  <si>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</si>
  <si>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</si>
  <si>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</si>
  <si>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</si>
  <si>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</si>
  <si>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</si>
  <si>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</si>
  <si>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</si>
  <si>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</si>
  <si>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</si>
  <si>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</si>
  <si>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</si>
  <si>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</si>
  <si>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</si>
  <si>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</si>
  <si>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</si>
  <si>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</si>
  <si>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</si>
  <si>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</si>
  <si>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</si>
  <si>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</si>
  <si>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</si>
  <si>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</si>
  <si>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</si>
  <si>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</si>
  <si>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</si>
  <si>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</si>
  <si>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</si>
  <si>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</si>
  <si>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</si>
  <si>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</si>
  <si>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</si>
  <si>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</si>
  <si>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</si>
  <si>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</si>
  <si>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</si>
  <si>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</si>
  <si>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</si>
  <si>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</si>
  <si>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</si>
  <si>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</si>
  <si>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</si>
  <si>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</si>
  <si>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</si>
  <si>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</si>
  <si>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</si>
  <si>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</si>
  <si>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</si>
  <si>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</si>
  <si>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</si>
  <si>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</si>
  <si>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</si>
  <si>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</si>
  <si>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</si>
  <si>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</si>
  <si>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</si>
  <si>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</si>
  <si>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</si>
  <si>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</si>
  <si>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</si>
  <si>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</si>
  <si>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</si>
  <si>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</si>
  <si>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</si>
  <si>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</si>
  <si>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</si>
  <si>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</si>
  <si>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</si>
  <si>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</si>
  <si>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</si>
  <si>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</si>
  <si>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</si>
  <si>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</si>
  <si>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</si>
  <si>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</si>
  <si>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</si>
  <si>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</si>
  <si>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</si>
  <si>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</si>
  <si>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</si>
  <si>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</si>
  <si>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</si>
  <si>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</si>
  <si>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</si>
  <si>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</si>
  <si>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</si>
  <si>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</si>
  <si>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</si>
  <si>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</si>
  <si>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</si>
  <si>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</si>
  <si>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</si>
  <si>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</si>
  <si>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</si>
  <si>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</si>
  <si>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</si>
  <si>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</si>
  <si>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</si>
  <si>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</si>
  <si>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</si>
  <si>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</si>
  <si>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</si>
  <si>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</si>
  <si>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</si>
  <si>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</si>
  <si>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</si>
  <si>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</si>
  <si>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</si>
  <si>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</si>
  <si>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</si>
  <si>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</si>
  <si>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</si>
  <si>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</si>
  <si>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</si>
  <si>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</si>
  <si>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</si>
  <si>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</si>
  <si>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</si>
  <si>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</si>
  <si>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</si>
  <si>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</si>
  <si>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</si>
  <si>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</si>
  <si>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</si>
  <si>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</si>
  <si>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</si>
  <si>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</si>
  <si>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</si>
  <si>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</si>
  <si>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</si>
  <si>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</si>
  <si>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</si>
  <si>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</si>
  <si>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</si>
  <si>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</si>
  <si>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</si>
  <si>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</si>
  <si>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</si>
  <si>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</si>
  <si>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</si>
  <si>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</si>
  <si>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</si>
  <si>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</si>
  <si>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</si>
  <si>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</si>
  <si>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</si>
  <si>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</si>
  <si>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</si>
  <si>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</si>
  <si>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</si>
  <si>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</si>
  <si>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</si>
  <si>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</si>
  <si>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</si>
  <si>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</si>
  <si>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</si>
  <si>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</si>
  <si>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</si>
  <si>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</si>
  <si>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</si>
  <si>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</si>
  <si>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</si>
  <si>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</si>
  <si>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</si>
  <si>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</si>
  <si>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</si>
  <si>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</si>
  <si>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</si>
  <si>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</si>
  <si>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</si>
  <si>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</si>
  <si>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</si>
  <si>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</si>
  <si>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</si>
  <si>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</si>
  <si>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</si>
  <si>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</si>
  <si>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</si>
  <si>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</si>
  <si>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</si>
  <si>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</si>
  <si>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</si>
  <si>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</si>
  <si>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</si>
  <si>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</si>
  <si>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</si>
  <si>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</si>
  <si>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</si>
  <si>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</si>
  <si>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</si>
  <si>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</si>
  <si>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</si>
  <si>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</si>
  <si>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</si>
  <si>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</si>
  <si>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</si>
  <si>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</si>
  <si>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</si>
  <si>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</si>
  <si>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</si>
  <si>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</si>
  <si>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</si>
  <si>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</si>
  <si>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</si>
  <si>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</si>
  <si>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</si>
  <si>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</si>
  <si>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</si>
  <si>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</si>
  <si>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</si>
  <si>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</si>
  <si>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</si>
  <si>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</si>
  <si>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</si>
  <si>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</si>
  <si>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</si>
  <si>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</si>
  <si>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</si>
  <si>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</si>
  <si>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</si>
  <si>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</si>
  <si>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</si>
  <si>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</si>
  <si>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</si>
  <si>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</si>
  <si>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</si>
  <si>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</si>
  <si>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</si>
  <si>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</si>
  <si>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</si>
  <si>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</si>
  <si>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</si>
  <si>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</si>
  <si>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</si>
  <si>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</si>
  <si>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</si>
  <si>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</si>
  <si>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</si>
  <si>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</si>
  <si>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</si>
  <si>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</si>
  <si>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</si>
  <si>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</si>
  <si>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</si>
  <si>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</si>
  <si>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</si>
  <si>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</si>
  <si>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</si>
  <si>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</si>
  <si>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</si>
  <si>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</si>
  <si>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</si>
  <si>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</si>
  <si>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</si>
  <si>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</si>
  <si>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</si>
  <si>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</si>
  <si>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</si>
  <si>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</si>
  <si>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</si>
  <si>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</si>
  <si>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</si>
  <si>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</si>
  <si>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</si>
  <si>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</si>
  <si>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</si>
  <si>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</si>
  <si>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</si>
  <si>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</si>
  <si>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</si>
  <si>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</si>
  <si>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</si>
  <si>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</si>
  <si>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</si>
  <si>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</si>
  <si>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</si>
  <si>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</si>
  <si>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</si>
  <si>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</si>
  <si>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</si>
  <si>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</si>
  <si>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</si>
  <si>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</si>
  <si>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</si>
  <si>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</si>
  <si>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</si>
  <si>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</si>
  <si>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</si>
  <si>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</si>
  <si>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</si>
  <si>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</si>
  <si>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</si>
  <si>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</si>
  <si>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</si>
  <si>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</si>
  <si>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</si>
  <si>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</si>
  <si>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</si>
  <si>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</si>
  <si>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</si>
  <si>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</si>
  <si>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</si>
  <si>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</si>
  <si>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</si>
  <si>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</si>
  <si>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</si>
  <si>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</si>
  <si>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</si>
  <si>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</si>
  <si>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</si>
  <si>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</si>
  <si>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</si>
  <si>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</si>
  <si>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</si>
  <si>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</si>
  <si>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</si>
  <si>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</si>
  <si>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</si>
  <si>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</si>
  <si>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</si>
  <si>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</si>
  <si>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</si>
  <si>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</si>
  <si>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</si>
  <si>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</si>
  <si>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</si>
  <si>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</si>
  <si>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</si>
  <si>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</si>
  <si>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</si>
  <si>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</si>
  <si>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</si>
  <si>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</si>
  <si>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</si>
  <si>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</si>
  <si>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</si>
  <si>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</si>
  <si>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</si>
  <si>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</si>
  <si>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</si>
  <si>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</si>
  <si>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</si>
  <si>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</si>
  <si>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</si>
  <si>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</si>
  <si>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</si>
  <si>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</si>
  <si>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</si>
  <si>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</si>
  <si>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</si>
  <si>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</si>
  <si>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</si>
  <si>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</si>
  <si>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</si>
  <si>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</si>
  <si>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</si>
  <si>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</si>
  <si>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</si>
  <si>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</si>
  <si>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</si>
  <si>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</si>
  <si>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</si>
  <si>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</si>
  <si>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</si>
  <si>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</si>
  <si>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</si>
  <si>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</si>
  <si>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</si>
  <si>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</si>
  <si>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</si>
  <si>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</si>
  <si>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</si>
  <si>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</si>
  <si>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</si>
  <si>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</si>
  <si>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</si>
  <si>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</si>
  <si>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</si>
  <si>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</si>
  <si>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</si>
  <si>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</si>
  <si>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</si>
  <si>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</si>
  <si>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</si>
  <si>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</si>
  <si>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</si>
  <si>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</si>
  <si>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</si>
  <si>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</si>
  <si>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</si>
  <si>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</si>
  <si>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</si>
  <si>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</si>
  <si>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</si>
  <si>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</si>
  <si>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</si>
  <si>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</si>
  <si>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</si>
  <si>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</si>
  <si>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</si>
  <si>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</si>
  <si>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</si>
  <si>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</si>
  <si>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</si>
  <si>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</si>
  <si>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</si>
  <si>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</si>
  <si>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</si>
  <si>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</si>
  <si>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</si>
  <si>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</si>
  <si>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</si>
  <si>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</si>
  <si>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</si>
  <si>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</si>
  <si>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</si>
  <si>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</si>
  <si>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</si>
  <si>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</si>
  <si>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</si>
  <si>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</si>
  <si>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</si>
  <si>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</si>
  <si>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</si>
  <si>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</si>
  <si>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</si>
  <si>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</si>
  <si>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</si>
  <si>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</si>
  <si>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</si>
  <si>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</si>
  <si>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</si>
  <si>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</si>
  <si>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</si>
  <si>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</si>
  <si>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</si>
  <si>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</si>
  <si>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</si>
  <si>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</si>
  <si>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</si>
  <si>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</si>
  <si>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</si>
  <si>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</si>
  <si>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</si>
  <si>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</si>
  <si>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</si>
  <si>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</si>
  <si>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</si>
  <si>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</si>
  <si>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</si>
  <si>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</si>
  <si>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</si>
  <si>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</si>
  <si>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</si>
  <si>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</si>
  <si>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</si>
  <si>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</si>
  <si>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</si>
  <si>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</si>
  <si>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</si>
  <si>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</si>
  <si>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</si>
  <si>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</si>
  <si>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</si>
  <si>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</si>
  <si>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</si>
  <si>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</si>
  <si>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</si>
  <si>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</si>
  <si>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</si>
  <si>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</si>
  <si>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</si>
  <si>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</si>
  <si>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</si>
  <si>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</si>
  <si>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</si>
  <si>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</si>
  <si>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</si>
  <si>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</si>
  <si>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</si>
  <si>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</si>
  <si>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</si>
  <si>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</si>
  <si>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</si>
  <si>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</si>
  <si>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</si>
  <si>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</si>
  <si>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</si>
  <si>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</si>
  <si>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</si>
  <si>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</si>
  <si>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</si>
  <si>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</si>
  <si>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</si>
  <si>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</si>
  <si>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</si>
  <si>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</si>
  <si>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</si>
  <si>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</si>
  <si>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</si>
  <si>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</si>
  <si>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</si>
  <si>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</si>
  <si>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</si>
  <si>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</si>
  <si>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</si>
  <si>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</si>
  <si>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</si>
  <si>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</si>
  <si>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</si>
  <si>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</si>
  <si>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</si>
  <si>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</si>
  <si>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</si>
  <si>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</si>
  <si>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</si>
  <si>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</si>
  <si>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</si>
  <si>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</si>
  <si>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</si>
  <si>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</si>
  <si>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</si>
  <si>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</si>
  <si>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</si>
  <si>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</si>
  <si>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</si>
  <si>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</si>
  <si>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</si>
  <si>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</si>
  <si>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</si>
  <si>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</si>
  <si>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</si>
  <si>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</si>
  <si>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</si>
  <si>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</si>
  <si>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</si>
  <si>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</si>
  <si>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</si>
  <si>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</si>
  <si>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</si>
  <si>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</si>
  <si>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</si>
  <si>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</si>
  <si>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</si>
  <si>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</si>
  <si>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</si>
  <si>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</si>
  <si>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</si>
  <si>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</si>
  <si>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</si>
  <si>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</si>
  <si>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</si>
  <si>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</si>
  <si>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</si>
  <si>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</si>
  <si>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</si>
  <si>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</si>
  <si>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</si>
  <si>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</si>
  <si>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</si>
  <si>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</si>
  <si>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</si>
  <si>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</si>
  <si>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</si>
  <si>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</si>
  <si>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</si>
  <si>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</si>
  <si>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</si>
  <si>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</si>
  <si>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</si>
  <si>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</si>
  <si>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</si>
  <si>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</si>
  <si>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</si>
  <si>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</si>
  <si>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</si>
  <si>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</si>
  <si>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</si>
  <si>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</si>
  <si>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</si>
  <si>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</si>
  <si>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</si>
  <si>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</si>
  <si>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</si>
  <si>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</si>
  <si>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</si>
  <si>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</si>
  <si>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</si>
  <si>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</si>
  <si>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</si>
  <si>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</si>
  <si>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</si>
  <si>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</si>
  <si>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</si>
  <si>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</si>
  <si>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</si>
  <si>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</si>
  <si>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</si>
  <si>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</si>
  <si>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</si>
  <si>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</si>
  <si>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</si>
  <si>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</si>
  <si>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</si>
  <si>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</si>
  <si>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</si>
  <si>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</si>
  <si>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</si>
  <si>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</si>
  <si>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</si>
  <si>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</si>
  <si>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</si>
  <si>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</si>
  <si>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</si>
  <si>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</si>
  <si>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</si>
  <si>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</si>
  <si>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</si>
  <si>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</si>
  <si>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</si>
  <si>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</si>
  <si>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</si>
  <si>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</si>
  <si>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</si>
  <si>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</si>
  <si>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</si>
  <si>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</si>
  <si>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</si>
  <si>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</si>
  <si>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</si>
  <si>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</si>
  <si>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</si>
  <si>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</si>
  <si>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</si>
  <si>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</si>
  <si>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</si>
  <si>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</si>
  <si>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</si>
  <si>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</si>
  <si>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</si>
  <si>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</si>
  <si>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</si>
  <si>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</si>
  <si>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</si>
  <si>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</si>
  <si>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</si>
  <si>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</si>
  <si>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</si>
  <si>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</si>
  <si>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</si>
  <si>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</si>
  <si>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</si>
  <si>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</si>
  <si>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</si>
  <si>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</si>
  <si>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</si>
  <si>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</si>
  <si>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</si>
  <si>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</si>
  <si>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</si>
  <si>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</si>
  <si>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</si>
  <si>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</si>
  <si>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</si>
  <si>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</si>
  <si>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</si>
  <si>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</si>
  <si>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</si>
  <si>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</si>
  <si>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</si>
  <si>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</si>
  <si>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</si>
  <si>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</si>
  <si>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</si>
  <si>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</si>
  <si>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</si>
  <si>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</si>
  <si>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</si>
  <si>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</si>
  <si>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</si>
  <si>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</si>
  <si>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</si>
  <si>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</si>
  <si>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</si>
  <si>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</si>
  <si>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</si>
  <si>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</si>
  <si>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</si>
  <si>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</si>
  <si>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</si>
  <si>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</si>
  <si>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</si>
  <si>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</si>
  <si>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</si>
  <si>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</si>
  <si>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</si>
  <si>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</si>
  <si>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</si>
  <si>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</si>
  <si>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</si>
  <si>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</si>
  <si>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</si>
  <si>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</si>
  <si>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</si>
  <si>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</si>
  <si>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</si>
  <si>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</si>
  <si>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</si>
  <si>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</si>
  <si>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</si>
  <si>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</si>
  <si>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</si>
  <si>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</si>
  <si>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</si>
  <si>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</si>
  <si>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</si>
  <si>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</si>
  <si>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</si>
  <si>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</si>
  <si>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</si>
  <si>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</si>
  <si>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</si>
  <si>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</si>
  <si>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</si>
  <si>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</si>
  <si>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</si>
  <si>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</si>
  <si>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</si>
  <si>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</si>
  <si>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</si>
  <si>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</si>
  <si>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</si>
  <si>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</si>
  <si>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</si>
  <si>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</si>
  <si>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</si>
  <si>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</si>
  <si>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</si>
  <si>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</si>
  <si>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</si>
  <si>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</si>
  <si>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</si>
  <si>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</si>
  <si>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</si>
  <si>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</si>
  <si>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</si>
  <si>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</si>
  <si>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</si>
  <si>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</si>
  <si>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</si>
  <si>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</si>
  <si>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</si>
  <si>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</si>
  <si>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</si>
  <si>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</si>
  <si>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</si>
  <si>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</si>
  <si>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</si>
  <si>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</si>
  <si>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</si>
  <si>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</si>
  <si>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</si>
  <si>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</si>
  <si>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</si>
  <si>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</si>
  <si>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</si>
  <si>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</si>
  <si>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</si>
  <si>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</si>
  <si>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</si>
  <si>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</si>
  <si>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</si>
  <si>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</si>
  <si>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</si>
  <si>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</si>
  <si>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</si>
  <si>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</si>
  <si>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</si>
  <si>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</si>
  <si>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</si>
  <si>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</si>
  <si>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</si>
  <si>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</si>
  <si>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</si>
  <si>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</si>
  <si>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</si>
  <si>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</si>
  <si>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</si>
  <si>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</si>
  <si>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</si>
  <si>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</si>
  <si>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</si>
  <si>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</si>
  <si>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</si>
  <si>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</si>
  <si>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</si>
  <si>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</si>
  <si>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</si>
  <si>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</si>
  <si>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</si>
  <si>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</si>
  <si>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</si>
  <si>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</si>
  <si>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</si>
  <si>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</si>
  <si>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</si>
  <si>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</si>
  <si>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</si>
  <si>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</si>
  <si>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</si>
  <si>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</si>
  <si>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</si>
  <si>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</si>
  <si>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</si>
  <si>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</si>
  <si>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</si>
  <si>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</si>
  <si>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</si>
  <si>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</si>
  <si>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</si>
  <si>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</si>
  <si>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</si>
  <si>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</si>
  <si>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</si>
  <si>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</si>
  <si>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</si>
  <si>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</si>
  <si>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</si>
  <si>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</si>
  <si>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</si>
  <si>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</si>
  <si>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</si>
  <si>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</si>
  <si>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</si>
  <si>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</si>
  <si>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</si>
  <si>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</si>
  <si>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</si>
  <si>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</si>
  <si>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</si>
  <si>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</si>
  <si>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</si>
  <si>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</si>
  <si>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</si>
  <si>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</si>
  <si>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</si>
  <si>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</si>
  <si>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</si>
  <si>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</si>
  <si>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</si>
  <si>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</si>
  <si>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</si>
  <si>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</si>
  <si>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</si>
  <si>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</si>
  <si>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</si>
  <si>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</si>
  <si>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</si>
  <si>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</si>
  <si>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</si>
  <si>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</si>
  <si>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</si>
  <si>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</si>
  <si>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</si>
  <si>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</si>
  <si>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</si>
  <si>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</si>
  <si>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</si>
  <si>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</si>
  <si>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</si>
  <si>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</si>
  <si>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</si>
  <si>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</si>
  <si>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</si>
  <si>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</si>
  <si>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</si>
  <si>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</si>
  <si>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</si>
  <si>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</si>
  <si>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</si>
  <si>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</si>
  <si>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</si>
  <si>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</si>
  <si>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</si>
  <si>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</si>
  <si>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</si>
  <si>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</si>
  <si>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</si>
  <si>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</si>
  <si>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</si>
  <si>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</si>
  <si>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</si>
  <si>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</si>
  <si>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</si>
  <si>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</si>
  <si>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</si>
  <si>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</si>
  <si>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</si>
  <si>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</si>
  <si>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</si>
  <si>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</si>
  <si>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</si>
  <si>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</si>
  <si>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</si>
  <si>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</si>
  <si>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</si>
  <si>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</si>
  <si>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</si>
  <si>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</si>
  <si>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</si>
  <si>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</si>
  <si>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</si>
  <si>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</si>
  <si>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</si>
  <si>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</si>
  <si>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</si>
  <si>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</si>
  <si>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</si>
  <si>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</si>
  <si>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</si>
  <si>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</si>
  <si>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</si>
  <si>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</si>
  <si>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</si>
  <si>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</si>
  <si>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</si>
  <si>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</si>
  <si>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</si>
  <si>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</si>
  <si>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</si>
  <si>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</si>
  <si>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</si>
  <si>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</si>
  <si>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</si>
  <si>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</si>
  <si>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</si>
  <si>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</si>
  <si>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</si>
  <si>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</si>
  <si>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</si>
  <si>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</si>
  <si>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</si>
  <si>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</si>
  <si>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</si>
  <si>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</si>
  <si>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</si>
  <si>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</si>
  <si>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</si>
  <si>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</si>
  <si>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</si>
  <si>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</si>
  <si>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</si>
  <si>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</si>
  <si>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</si>
  <si>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</si>
  <si>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</si>
  <si>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</si>
  <si>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</si>
  <si>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</si>
  <si>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</si>
  <si>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</si>
  <si>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</si>
  <si>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</si>
  <si>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</si>
  <si>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</si>
  <si>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</si>
  <si>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</si>
  <si>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</si>
  <si>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</si>
  <si>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</si>
  <si>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</si>
  <si>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</si>
  <si>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</si>
  <si>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</si>
  <si>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</si>
  <si>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</si>
  <si>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</si>
  <si>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</si>
  <si>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</si>
  <si>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</si>
  <si>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</si>
  <si>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</si>
  <si>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</si>
  <si>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</si>
  <si>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</si>
  <si>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</si>
  <si>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</si>
  <si>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</si>
  <si>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</si>
  <si>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</si>
  <si>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</si>
  <si>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</si>
  <si>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</si>
  <si>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</si>
  <si>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</si>
  <si>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</si>
  <si>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</si>
  <si>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</si>
  <si>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</si>
  <si>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</si>
  <si>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</si>
  <si>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</si>
  <si>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</si>
  <si>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</si>
  <si>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</si>
  <si>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</si>
  <si>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</si>
  <si>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</si>
  <si>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</si>
  <si>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</si>
  <si>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</si>
  <si>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</si>
  <si>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</si>
  <si>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</si>
  <si>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</si>
  <si>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</si>
  <si>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</si>
  <si>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</si>
  <si>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</si>
  <si>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</si>
  <si>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</si>
  <si>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</si>
  <si>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</si>
  <si>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</si>
  <si>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</si>
  <si>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</si>
  <si>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</si>
  <si>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</si>
  <si>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</si>
  <si>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</si>
  <si>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</si>
  <si>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</si>
  <si>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</si>
  <si>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</si>
  <si>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</si>
  <si>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</si>
  <si>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</si>
  <si>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</si>
  <si>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</si>
  <si>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</si>
  <si>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</si>
  <si>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</si>
  <si>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</si>
  <si>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</si>
  <si>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</si>
  <si>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</si>
  <si>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</si>
  <si>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</si>
  <si>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</si>
  <si>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</si>
  <si>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</si>
  <si>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</si>
  <si>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</si>
  <si>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</si>
  <si>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</si>
  <si>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</si>
  <si>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</si>
  <si>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</si>
  <si>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</si>
  <si>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</si>
  <si>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</si>
  <si>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</si>
  <si>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</si>
  <si>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</si>
  <si>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</si>
  <si>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</si>
  <si>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</si>
  <si>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</si>
  <si>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</si>
  <si>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</si>
  <si>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</si>
  <si>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</si>
  <si>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</si>
  <si>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</si>
  <si>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</si>
  <si>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</si>
  <si>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</si>
  <si>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</si>
  <si>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</si>
  <si>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</si>
  <si>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</si>
  <si>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</si>
  <si>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</si>
  <si>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</si>
  <si>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</si>
  <si>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</si>
  <si>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</si>
  <si>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</si>
  <si>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</si>
  <si>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</si>
  <si>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</si>
  <si>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</si>
  <si>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</si>
  <si>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</si>
  <si>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</si>
  <si>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</si>
  <si>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</si>
  <si>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</si>
  <si>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</si>
  <si>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</si>
  <si>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</si>
  <si>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</si>
  <si>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</si>
  <si>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</si>
  <si>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</si>
  <si>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</si>
  <si>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</si>
  <si>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</si>
  <si>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</si>
  <si>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</si>
  <si>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</si>
  <si>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</si>
  <si>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</si>
  <si>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</si>
  <si>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</si>
  <si>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</si>
  <si>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</si>
  <si>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</si>
  <si>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</si>
  <si>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</si>
  <si>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</si>
  <si>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</si>
  <si>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</si>
  <si>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</si>
  <si>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</si>
  <si>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</si>
  <si>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</si>
  <si>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</si>
  <si>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</si>
  <si>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</si>
  <si>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</si>
  <si>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</si>
  <si>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</si>
  <si>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</si>
  <si>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</si>
  <si>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</si>
  <si>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</si>
  <si>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</si>
  <si>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</si>
  <si>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</si>
  <si>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</si>
  <si>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</si>
  <si>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</si>
  <si>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</si>
  <si>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</si>
  <si>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</si>
  <si>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</si>
  <si>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</si>
  <si>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</si>
  <si>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</si>
  <si>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</si>
  <si>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</si>
  <si>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</si>
  <si>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</si>
  <si>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</si>
  <si>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</si>
  <si>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</si>
  <si>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</si>
  <si>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</si>
  <si>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</si>
  <si>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</si>
  <si>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</si>
  <si>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</si>
  <si>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</si>
  <si>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</si>
  <si>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</si>
  <si>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</si>
  <si>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</si>
  <si>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</si>
  <si>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</si>
  <si>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</si>
  <si>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</si>
  <si>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</si>
  <si>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</si>
  <si>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</si>
  <si>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</si>
  <si>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</si>
  <si>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</si>
  <si>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</si>
  <si>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</si>
  <si>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</si>
  <si>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</si>
  <si>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</si>
  <si>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</si>
  <si>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</si>
  <si>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</si>
  <si>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</si>
  <si>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</si>
  <si>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</si>
  <si>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</si>
  <si>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</si>
  <si>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</si>
  <si>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</si>
  <si>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</si>
  <si>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</si>
  <si>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</si>
  <si>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</si>
  <si>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</si>
  <si>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</si>
  <si>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</si>
  <si>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</si>
  <si>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</si>
  <si>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</si>
  <si>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</si>
  <si>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</si>
  <si>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</si>
  <si>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</si>
  <si>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</si>
  <si>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</si>
  <si>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</si>
  <si>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</si>
  <si>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</si>
  <si>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</si>
  <si>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</si>
  <si>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</si>
  <si>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</si>
  <si>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</si>
  <si>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</si>
  <si>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</si>
  <si>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</si>
  <si>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</si>
  <si>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</si>
  <si>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</si>
  <si>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</si>
  <si>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</si>
  <si>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</si>
  <si>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</si>
  <si>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</si>
  <si>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</si>
  <si>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</si>
  <si>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</si>
  <si>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</si>
  <si>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</si>
  <si>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</si>
  <si>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</si>
  <si>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</si>
  <si>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</si>
  <si>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</si>
  <si>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</si>
  <si>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</si>
  <si>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</si>
  <si>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</si>
  <si>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</si>
  <si>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</si>
  <si>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</si>
  <si>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</si>
  <si>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</si>
  <si>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</si>
  <si>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</si>
  <si>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</si>
  <si>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</si>
  <si>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</si>
  <si>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</si>
  <si>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</si>
  <si>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</si>
  <si>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</si>
  <si>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</si>
  <si>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</si>
  <si>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</si>
  <si>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</si>
  <si>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</si>
  <si>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</si>
  <si>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</si>
  <si>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</si>
  <si>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</si>
  <si>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</si>
  <si>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</si>
  <si>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</si>
  <si>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</si>
  <si>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</si>
  <si>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</si>
  <si>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</si>
  <si>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</si>
  <si>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</si>
  <si>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</si>
  <si>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</si>
  <si>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</si>
  <si>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</si>
  <si>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</si>
  <si>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</si>
  <si>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</si>
  <si>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</si>
  <si>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</si>
  <si>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</si>
  <si>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</si>
  <si>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</si>
  <si>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</si>
  <si>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</si>
  <si>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</si>
  <si>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</si>
  <si>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</si>
  <si>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</si>
  <si>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</si>
  <si>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</si>
  <si>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</si>
  <si>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</si>
  <si>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</si>
  <si>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</si>
  <si>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</si>
  <si>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</si>
  <si>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</si>
  <si>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</si>
  <si>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</si>
  <si>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</si>
  <si>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</si>
  <si>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</si>
  <si>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</si>
  <si>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</si>
  <si>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</si>
  <si>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</si>
  <si>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</si>
  <si>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</si>
  <si>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</si>
  <si>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</si>
  <si>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</si>
  <si>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</si>
  <si>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</si>
  <si>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</si>
  <si>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</si>
  <si>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</si>
  <si>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</si>
  <si>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</si>
  <si>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</si>
  <si>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</si>
  <si>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</si>
  <si>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</si>
  <si>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</si>
  <si>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</si>
  <si>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</si>
  <si>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</si>
  <si>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</si>
  <si>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</si>
  <si>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</si>
  <si>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</si>
  <si>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</si>
  <si>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</si>
  <si>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</si>
  <si>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</si>
  <si>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</si>
  <si>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</si>
  <si>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</si>
  <si>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</si>
  <si>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</si>
  <si>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</si>
  <si>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</si>
  <si>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</si>
  <si>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</si>
  <si>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</si>
  <si>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</si>
  <si>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</si>
  <si>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</si>
  <si>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</si>
  <si>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</si>
  <si>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</si>
  <si>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</si>
  <si>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</si>
  <si>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</si>
  <si>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</si>
  <si>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</si>
  <si>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</si>
  <si>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</si>
  <si>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</si>
  <si>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</si>
  <si>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</si>
  <si>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</si>
  <si>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</si>
  <si>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</si>
  <si>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</si>
  <si>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</si>
  <si>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</si>
  <si>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</si>
  <si>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</si>
  <si>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</si>
  <si>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</si>
  <si>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</si>
  <si>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</si>
  <si>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</si>
  <si>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</si>
  <si>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</si>
  <si>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</si>
  <si>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</si>
  <si>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</si>
  <si>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</si>
  <si>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</si>
  <si>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</si>
  <si>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</si>
  <si>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</si>
  <si>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</si>
  <si>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</si>
  <si>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</si>
  <si>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</si>
  <si>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</si>
  <si>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</si>
  <si>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</si>
  <si>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</si>
  <si>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</si>
  <si>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</si>
  <si>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</si>
  <si>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</si>
  <si>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</si>
  <si>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</si>
  <si>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</si>
  <si>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</si>
  <si>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</si>
  <si>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</si>
  <si>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</si>
  <si>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</si>
  <si>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</si>
  <si>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</si>
  <si>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</si>
  <si>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</si>
  <si>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</si>
  <si>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</si>
  <si>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</si>
  <si>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</si>
  <si>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</si>
  <si>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</si>
  <si>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</si>
  <si>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</si>
  <si>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</si>
  <si>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</si>
  <si>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</si>
  <si>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</si>
  <si>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</si>
  <si>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</si>
  <si>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</si>
  <si>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</si>
  <si>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</si>
  <si>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</si>
  <si>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</si>
  <si>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</si>
  <si>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</si>
  <si>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</si>
  <si>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</si>
  <si>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</si>
  <si>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</si>
  <si>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</si>
  <si>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</si>
  <si>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</si>
  <si>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</si>
  <si>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</si>
  <si>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</si>
  <si>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</si>
  <si>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</si>
  <si>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</si>
  <si>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</si>
  <si>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</si>
  <si>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</si>
  <si>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</si>
  <si>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</si>
  <si>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</si>
  <si>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</si>
  <si>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</si>
  <si>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</si>
  <si>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</si>
  <si>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</si>
  <si>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</si>
  <si>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</si>
  <si>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</si>
  <si>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</si>
  <si>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</si>
  <si>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</si>
  <si>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</si>
  <si>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</si>
  <si>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</si>
  <si>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</si>
  <si>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</si>
  <si>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</si>
  <si>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</si>
  <si>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</si>
  <si>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</si>
  <si>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</si>
  <si>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</si>
  <si>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</si>
  <si>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</si>
  <si>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</si>
  <si>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</si>
  <si>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</si>
  <si>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</si>
  <si>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</si>
  <si>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</si>
  <si>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</si>
  <si>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</si>
  <si>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</si>
  <si>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</si>
  <si>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</si>
  <si>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</si>
  <si>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</si>
  <si>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</si>
  <si>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</si>
  <si>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</si>
  <si>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</si>
  <si>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</si>
  <si>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</si>
  <si>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</si>
  <si>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</si>
  <si>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</si>
  <si>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</si>
  <si>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</si>
  <si>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</si>
  <si>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</si>
  <si>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</si>
  <si>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</si>
  <si>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</si>
  <si>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</si>
  <si>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</si>
  <si>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</si>
  <si>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</si>
  <si>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</si>
  <si>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</si>
  <si>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</si>
  <si>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</si>
  <si>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</si>
  <si>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</si>
  <si>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</si>
  <si>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</si>
  <si>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</si>
  <si>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</si>
  <si>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</si>
  <si>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</si>
  <si>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</si>
  <si>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</si>
  <si>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</si>
  <si>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</si>
  <si>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</si>
  <si>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</si>
  <si>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</si>
  <si>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</si>
  <si>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</si>
  <si>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</si>
  <si>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</si>
  <si>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</si>
  <si>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</si>
  <si>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</si>
  <si>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</si>
  <si>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</si>
  <si>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</si>
  <si>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</si>
  <si>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</si>
  <si>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</si>
  <si>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</si>
  <si>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</si>
  <si>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</si>
  <si>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</si>
  <si>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</si>
  <si>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</si>
  <si>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</si>
  <si>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</si>
  <si>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</si>
  <si>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</si>
  <si>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</si>
  <si>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</si>
  <si>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</si>
  <si>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</si>
  <si>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</si>
  <si>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</si>
  <si>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</si>
  <si>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</si>
  <si>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</si>
  <si>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</si>
  <si>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</si>
  <si>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</si>
  <si>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</si>
  <si>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</si>
  <si>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</si>
  <si>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</si>
  <si>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</si>
  <si>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</si>
  <si>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</si>
  <si>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</si>
  <si>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</si>
  <si>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</si>
  <si>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</si>
  <si>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</si>
  <si>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</si>
  <si>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</si>
  <si>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</si>
  <si>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</si>
  <si>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</si>
  <si>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</si>
  <si>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</si>
  <si>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</si>
  <si>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</si>
  <si>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</si>
  <si>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</si>
  <si>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</si>
  <si>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</si>
  <si>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</si>
  <si>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</si>
  <si>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</si>
  <si>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</si>
  <si>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</si>
  <si>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</si>
  <si>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</si>
  <si>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</si>
  <si>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</si>
  <si>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</si>
  <si>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</si>
  <si>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</si>
  <si>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</si>
  <si>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</si>
  <si>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</si>
  <si>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</si>
  <si>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</si>
  <si>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</si>
  <si>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</si>
  <si>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</si>
  <si>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</si>
  <si>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</si>
  <si>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</si>
  <si>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</si>
  <si>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</si>
  <si>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</si>
  <si>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</si>
  <si>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</si>
  <si>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</si>
  <si>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</si>
  <si>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</si>
  <si>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</si>
  <si>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</si>
  <si>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</si>
  <si>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</si>
  <si>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</si>
  <si>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</si>
  <si>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</si>
  <si>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</si>
  <si>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</si>
  <si>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</si>
  <si>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</si>
  <si>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</si>
  <si>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</si>
  <si>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</si>
  <si>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</si>
  <si>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</si>
  <si>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</si>
  <si>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</si>
  <si>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</si>
  <si>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</si>
  <si>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</si>
  <si>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</si>
  <si>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</si>
  <si>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</si>
  <si>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</si>
  <si>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</si>
  <si>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</si>
  <si>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</si>
  <si>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</si>
  <si>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</si>
  <si>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</si>
  <si>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</si>
  <si>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</si>
  <si>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</si>
  <si>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</si>
  <si>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</si>
  <si>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</si>
  <si>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</si>
  <si>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</si>
  <si>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</si>
  <si>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</si>
  <si>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</si>
  <si>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</si>
  <si>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</si>
  <si>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</si>
  <si>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</si>
  <si>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</si>
  <si>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</si>
  <si>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</si>
  <si>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</si>
  <si>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</si>
  <si>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</si>
  <si>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</si>
  <si>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</si>
  <si>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</si>
  <si>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</si>
  <si>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</si>
  <si>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</si>
  <si>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</si>
  <si>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</si>
  <si>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</si>
  <si>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</si>
  <si>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</si>
  <si>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</si>
  <si>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</si>
  <si>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</si>
  <si>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</si>
  <si>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</si>
  <si>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</si>
  <si>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</si>
  <si>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</si>
  <si>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</si>
  <si>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</si>
  <si>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</si>
  <si>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</si>
  <si>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</si>
  <si>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</si>
  <si>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</si>
  <si>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</si>
  <si>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</si>
  <si>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</si>
  <si>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</si>
  <si>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</si>
  <si>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</si>
  <si>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</si>
  <si>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</si>
  <si>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</si>
  <si>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</si>
  <si>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</si>
  <si>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</si>
  <si>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</si>
  <si>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</si>
  <si>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</si>
  <si>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</si>
  <si>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</si>
  <si>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</si>
  <si>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</si>
  <si>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</si>
  <si>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</si>
  <si>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</si>
  <si>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</si>
  <si>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</si>
  <si>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</si>
  <si>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</si>
  <si>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</si>
  <si>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</si>
  <si>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</si>
  <si>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</si>
  <si>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</si>
  <si>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</si>
  <si>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</si>
  <si>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</si>
  <si>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</si>
  <si>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</si>
  <si>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</si>
  <si>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</si>
  <si>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</si>
  <si>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</si>
  <si>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</si>
  <si>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</si>
  <si>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</si>
  <si>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</si>
  <si>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</si>
  <si>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</si>
  <si>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</si>
  <si>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</si>
  <si>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</si>
  <si>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</si>
  <si>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</si>
  <si>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</si>
  <si>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</si>
  <si>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</si>
  <si>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</si>
  <si>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</si>
  <si>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</si>
  <si>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</si>
  <si>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</si>
  <si>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</si>
  <si>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</si>
  <si>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</si>
  <si>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</si>
  <si>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</si>
  <si>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</si>
  <si>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</si>
  <si>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</si>
  <si>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</si>
  <si>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</si>
  <si>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</si>
  <si>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</si>
  <si>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</si>
  <si>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</si>
  <si>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</si>
  <si>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</si>
  <si>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</si>
  <si>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</si>
  <si>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</si>
  <si>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</si>
  <si>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</si>
  <si>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</si>
  <si>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</si>
  <si>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</si>
  <si>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</si>
  <si>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</si>
  <si>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</si>
  <si>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</si>
  <si>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</si>
  <si>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</si>
  <si>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</si>
  <si>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</si>
  <si>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</si>
  <si>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</si>
  <si>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</si>
  <si>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</si>
  <si>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</si>
  <si>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</si>
  <si>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</si>
  <si>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</si>
  <si>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</si>
  <si>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</si>
  <si>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</si>
  <si>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</si>
  <si>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</si>
  <si>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</si>
  <si>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</si>
  <si>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</si>
  <si>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</si>
  <si>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</si>
  <si>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</si>
  <si>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</si>
  <si>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</si>
  <si>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</si>
  <si>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</si>
  <si>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</si>
  <si>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</si>
  <si>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</si>
  <si>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</si>
  <si>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</si>
  <si>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</si>
  <si>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</si>
  <si>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</si>
  <si>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</si>
  <si>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</si>
  <si>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</si>
  <si>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</si>
  <si>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</si>
  <si>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</si>
  <si>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</si>
  <si>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</si>
  <si>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</si>
  <si>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</si>
  <si>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</si>
  <si>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</si>
  <si>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</si>
  <si>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</si>
  <si>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</si>
  <si>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</si>
  <si>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</si>
  <si>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</si>
  <si>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</si>
  <si>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</si>
  <si>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</si>
  <si>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</si>
  <si>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</si>
  <si>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</si>
  <si>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</si>
  <si>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</si>
  <si>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</si>
  <si>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</si>
  <si>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</si>
  <si>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</si>
  <si>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</si>
  <si>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</si>
  <si>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</si>
  <si>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</si>
  <si>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</si>
  <si>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</si>
  <si>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</si>
  <si>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</si>
  <si>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</si>
  <si>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</si>
  <si>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</si>
  <si>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</si>
  <si>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</si>
  <si>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</si>
  <si>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</si>
  <si>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</si>
  <si>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</si>
  <si>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</si>
  <si>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</si>
  <si>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</si>
  <si>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</si>
  <si>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</si>
  <si>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</si>
  <si>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</si>
  <si>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</si>
  <si>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</si>
  <si>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</si>
  <si>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</si>
  <si>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</si>
  <si>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</si>
  <si>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</si>
  <si>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</si>
  <si>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</si>
  <si>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</si>
  <si>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</si>
  <si>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</si>
  <si>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</si>
  <si>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</si>
  <si>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</si>
  <si>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</si>
  <si>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</si>
  <si>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</si>
  <si>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</si>
  <si>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</si>
  <si>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</si>
  <si>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</si>
  <si>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</si>
  <si>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</si>
  <si>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</si>
  <si>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</si>
  <si>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</si>
  <si>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</si>
  <si>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</si>
  <si>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</si>
  <si>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</si>
  <si>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</si>
  <si>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</si>
  <si>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</si>
  <si>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</si>
  <si>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</si>
  <si>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</si>
  <si>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</si>
  <si>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</si>
  <si>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</si>
  <si>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</si>
  <si>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</si>
  <si>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</si>
  <si>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</si>
  <si>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</si>
  <si>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</si>
  <si>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</si>
  <si>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</si>
  <si>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</si>
  <si>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</si>
  <si>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</si>
  <si>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</si>
  <si>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</si>
  <si>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</si>
  <si>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</si>
  <si>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</si>
  <si>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</si>
  <si>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</si>
  <si>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</si>
  <si>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</si>
  <si>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</si>
  <si>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</si>
  <si>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</si>
  <si>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</si>
  <si>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</si>
  <si>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</si>
  <si>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</si>
  <si>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</si>
  <si>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</si>
  <si>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</si>
  <si>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</si>
  <si>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</si>
  <si>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</si>
  <si>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</si>
  <si>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</si>
  <si>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</si>
  <si>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</si>
  <si>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</si>
  <si>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</si>
  <si>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</si>
  <si>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</si>
  <si>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</si>
  <si>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</si>
  <si>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</si>
  <si>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</si>
  <si>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</si>
  <si>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</si>
  <si>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</si>
  <si>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</si>
  <si>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</si>
  <si>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</si>
  <si>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</si>
  <si>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</si>
  <si>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</si>
  <si>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</si>
  <si>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</si>
  <si>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</si>
  <si>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</si>
  <si>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</si>
  <si>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</si>
  <si>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</si>
  <si>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</si>
  <si>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</si>
  <si>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</si>
  <si>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</si>
  <si>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</si>
  <si>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</si>
  <si>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</si>
  <si>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</si>
  <si>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</si>
  <si>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</si>
  <si>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</si>
  <si>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</si>
  <si>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</si>
  <si>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</si>
  <si>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</si>
  <si>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</si>
  <si>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</si>
  <si>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</si>
  <si>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</si>
  <si>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</si>
  <si>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</si>
  <si>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</si>
  <si>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</si>
  <si>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</si>
  <si>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</si>
  <si>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</si>
  <si>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</si>
  <si>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</si>
  <si>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</si>
  <si>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</si>
  <si>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</si>
  <si>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</si>
  <si>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</si>
  <si>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</si>
  <si>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</si>
  <si>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</si>
  <si>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</si>
  <si>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</si>
  <si>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</si>
  <si>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</si>
  <si>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</si>
  <si>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</si>
  <si>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</si>
  <si>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</si>
  <si>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</si>
  <si>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</si>
  <si>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</si>
  <si>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</si>
  <si>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</si>
  <si>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</si>
  <si>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</si>
  <si>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</si>
  <si>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</si>
  <si>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</si>
  <si>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</si>
  <si>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</si>
  <si>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</si>
  <si>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</si>
  <si>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</si>
  <si>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</si>
  <si>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</si>
  <si>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</si>
  <si>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</si>
  <si>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</si>
  <si>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</si>
  <si>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</si>
  <si>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</si>
  <si>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</si>
  <si>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</si>
  <si>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</si>
  <si>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</si>
  <si>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</si>
  <si>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</si>
  <si>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</si>
  <si>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</si>
  <si>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</si>
  <si>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</si>
  <si>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</si>
  <si>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</si>
  <si>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</si>
  <si>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</si>
  <si>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</si>
  <si>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</si>
  <si>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</si>
  <si>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</si>
  <si>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</si>
  <si>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</si>
  <si>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</si>
  <si>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</si>
  <si>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</si>
  <si>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</si>
  <si>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</si>
  <si>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</si>
  <si>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</si>
  <si>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</si>
  <si>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</si>
  <si>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</si>
  <si>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</si>
  <si>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</si>
  <si>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</si>
  <si>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</si>
  <si>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</si>
  <si>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</si>
  <si>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</si>
  <si>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</si>
  <si>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</si>
  <si>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</si>
  <si>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</si>
  <si>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</si>
  <si>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</si>
  <si>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</si>
  <si>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</si>
  <si>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</si>
  <si>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</si>
  <si>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</si>
  <si>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</si>
  <si>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</si>
  <si>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</si>
  <si>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</si>
  <si>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</si>
  <si>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</si>
  <si>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</si>
  <si>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</si>
  <si>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</si>
  <si>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</si>
  <si>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</si>
  <si>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</si>
  <si>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</si>
  <si>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</si>
  <si>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</si>
  <si>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</si>
  <si>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</si>
  <si>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</si>
  <si>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</si>
  <si>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</si>
  <si>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</si>
  <si>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</si>
  <si>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</si>
  <si>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</si>
  <si>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</si>
  <si>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</si>
  <si>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</si>
  <si>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</si>
  <si>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</si>
  <si>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</si>
  <si>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</si>
  <si>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</si>
  <si>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</si>
  <si>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</si>
  <si>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</si>
  <si>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</si>
  <si>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</si>
  <si>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</si>
  <si>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</si>
  <si>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</si>
  <si>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</si>
  <si>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</si>
  <si>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</si>
  <si>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</si>
  <si>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</si>
  <si>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</si>
  <si>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</si>
  <si>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</si>
  <si>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</si>
  <si>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</si>
  <si>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</si>
  <si>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</si>
  <si>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</si>
  <si>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</si>
  <si>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</si>
  <si>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</si>
  <si>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</si>
  <si>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</si>
  <si>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</si>
  <si>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</si>
  <si>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</si>
  <si>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</si>
  <si>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</si>
  <si>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</si>
  <si>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</si>
  <si>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</si>
  <si>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</si>
  <si>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</si>
  <si>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</si>
  <si>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</si>
  <si>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</si>
  <si>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</si>
  <si>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</si>
  <si>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</si>
  <si>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</si>
  <si>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</si>
  <si>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</si>
  <si>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</si>
  <si>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</si>
  <si>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</si>
  <si>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</si>
  <si>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</si>
  <si>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</si>
  <si>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</si>
  <si>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</si>
  <si>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</si>
  <si>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</si>
  <si>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</si>
  <si>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</si>
  <si>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</si>
  <si>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</si>
  <si>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</si>
  <si>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</si>
  <si>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</si>
  <si>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</si>
  <si>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</si>
  <si>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</si>
  <si>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</si>
  <si>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</si>
  <si>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</si>
  <si>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</si>
  <si>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</si>
  <si>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</si>
  <si>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</si>
  <si>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</si>
  <si>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</si>
  <si>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</si>
  <si>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</si>
  <si>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</si>
  <si>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</si>
  <si>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</si>
  <si>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</si>
  <si>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</si>
  <si>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</si>
  <si>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</si>
  <si>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</si>
  <si>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</si>
  <si>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</si>
  <si>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</si>
  <si>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</si>
  <si>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</si>
  <si>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</si>
  <si>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</si>
  <si>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</si>
  <si>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</si>
  <si>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</si>
  <si>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</si>
  <si>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</si>
  <si>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</si>
  <si>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</si>
  <si>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</si>
  <si>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</si>
  <si>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</si>
  <si>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</si>
  <si>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</si>
  <si>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</si>
  <si>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</si>
  <si>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</si>
  <si>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</si>
  <si>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</si>
  <si>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</si>
  <si>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</si>
  <si>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</si>
  <si>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</si>
  <si>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</si>
  <si>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</si>
  <si>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</si>
  <si>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</si>
  <si>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</si>
  <si>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</si>
  <si>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</si>
  <si>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</si>
  <si>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</si>
  <si>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</si>
  <si>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</si>
  <si>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</si>
  <si>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</si>
  <si>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</si>
  <si>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</si>
  <si>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</si>
  <si>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</si>
  <si>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</si>
  <si>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</si>
  <si>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</si>
  <si>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</si>
  <si>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</si>
  <si>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</si>
  <si>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</si>
  <si>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</si>
  <si>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</si>
  <si>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</si>
  <si>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</si>
  <si>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</si>
  <si>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</si>
  <si>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</si>
  <si>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</si>
  <si>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</si>
  <si>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</si>
  <si>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</si>
  <si>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</si>
  <si>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</si>
  <si>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</si>
  <si>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</si>
  <si>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</si>
  <si>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</si>
  <si>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</si>
  <si>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</si>
  <si>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</si>
  <si>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</si>
  <si>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</si>
  <si>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</si>
  <si>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</si>
  <si>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</si>
  <si>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</si>
  <si>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</si>
  <si>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</si>
  <si>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</si>
  <si>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</si>
  <si>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</si>
  <si>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</si>
  <si>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</si>
  <si>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</si>
  <si>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</si>
  <si>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</si>
  <si>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</si>
  <si>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</si>
  <si>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</si>
  <si>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</si>
  <si>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</si>
  <si>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</si>
  <si>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</si>
  <si>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</si>
  <si>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</si>
  <si>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</si>
  <si>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</si>
  <si>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</si>
  <si>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</si>
  <si>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</si>
  <si>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</si>
  <si>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</si>
  <si>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</si>
  <si>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</si>
  <si>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</si>
  <si>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</si>
  <si>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</si>
  <si>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</si>
  <si>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</si>
  <si>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</si>
  <si>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</si>
  <si>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</si>
  <si>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</si>
  <si>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</si>
  <si>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</si>
  <si>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</si>
  <si>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</si>
  <si>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</si>
  <si>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</si>
  <si>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</si>
  <si>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</si>
  <si>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</si>
  <si>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</si>
  <si>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</si>
  <si>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</si>
  <si>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</si>
  <si>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</si>
  <si>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</si>
  <si>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</si>
  <si>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</si>
  <si>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</si>
  <si>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</si>
  <si>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</si>
  <si>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</si>
  <si>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</si>
  <si>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</si>
  <si>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</si>
  <si>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</si>
  <si>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</si>
  <si>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</si>
  <si>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</si>
  <si>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</si>
  <si>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</si>
  <si>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</si>
  <si>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</si>
  <si>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</si>
  <si>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</si>
  <si>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</si>
  <si>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</si>
  <si>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</si>
  <si>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</si>
  <si>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</si>
  <si>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</si>
  <si>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</si>
  <si>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</si>
  <si>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</si>
  <si>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</si>
  <si>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</si>
  <si>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</si>
  <si>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</si>
  <si>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</si>
  <si>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</si>
  <si>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</si>
  <si>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</si>
  <si>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</si>
  <si>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</si>
  <si>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</si>
  <si>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</si>
  <si>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</si>
  <si>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</si>
  <si>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</si>
  <si>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</si>
  <si>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</si>
  <si>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</si>
  <si>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</si>
  <si>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</si>
  <si>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</si>
  <si>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</si>
  <si>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</si>
  <si>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</si>
  <si>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</si>
  <si>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</si>
  <si>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</si>
  <si>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</si>
  <si>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</si>
  <si>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</si>
  <si>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</si>
  <si>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</si>
  <si>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</si>
  <si>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</si>
  <si>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</si>
  <si>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</si>
  <si>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</si>
  <si>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</si>
  <si>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</si>
  <si>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</si>
  <si>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</si>
  <si>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</si>
  <si>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</si>
  <si>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</si>
  <si>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</si>
  <si>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</si>
  <si>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</si>
  <si>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</si>
  <si>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</si>
  <si>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</si>
  <si>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</si>
  <si>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</si>
  <si>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</si>
  <si>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</si>
  <si>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</si>
  <si>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</si>
  <si>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</si>
  <si>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</si>
  <si>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</si>
  <si>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</si>
  <si>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</si>
  <si>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</si>
  <si>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</si>
  <si>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</si>
  <si>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</si>
  <si>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</si>
  <si>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</si>
  <si>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</si>
  <si>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</si>
  <si>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</si>
  <si>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</si>
  <si>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</si>
  <si>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</si>
  <si>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</si>
  <si>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</si>
  <si>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</si>
  <si>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</si>
  <si>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</si>
  <si>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</si>
  <si>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</si>
  <si>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</si>
  <si>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</si>
  <si>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</si>
  <si>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</si>
  <si>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</si>
  <si>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</si>
  <si>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</si>
  <si>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</si>
  <si>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</si>
  <si>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</si>
  <si>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</si>
  <si>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</si>
  <si>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</si>
  <si>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</si>
  <si>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</si>
  <si>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</si>
  <si>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</si>
  <si>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</si>
  <si>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</si>
  <si>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</si>
  <si>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</si>
  <si>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</si>
  <si>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</si>
  <si>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</si>
  <si>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</si>
  <si>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</si>
  <si>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</si>
  <si>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</si>
  <si>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</si>
  <si>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</si>
  <si>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</si>
  <si>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</si>
  <si>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</si>
  <si>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</si>
  <si>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</si>
  <si>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</si>
  <si>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</si>
  <si>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</si>
  <si>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</si>
  <si>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</si>
  <si>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</si>
  <si>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</si>
  <si>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</si>
  <si>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</si>
  <si>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</si>
  <si>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</si>
  <si>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</si>
  <si>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</si>
  <si>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</si>
  <si>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</si>
  <si>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</si>
  <si>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</si>
  <si>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</si>
  <si>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</si>
  <si>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</si>
  <si>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</si>
  <si>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</si>
  <si>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</si>
  <si>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</si>
  <si>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</si>
  <si>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</si>
  <si>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</si>
  <si>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</si>
  <si>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</si>
  <si>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</si>
  <si>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</si>
  <si>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</si>
  <si>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</si>
  <si>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</si>
  <si>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</si>
  <si>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</si>
  <si>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</si>
  <si>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</si>
  <si>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</si>
  <si>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</si>
  <si>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</si>
  <si>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</si>
  <si>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</si>
  <si>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</si>
  <si>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</si>
  <si>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</si>
  <si>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</si>
  <si>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</si>
  <si>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</si>
  <si>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</si>
  <si>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</si>
  <si>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</si>
  <si>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</si>
  <si>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</si>
  <si>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</si>
  <si>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</si>
  <si>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</si>
  <si>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</si>
  <si>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</si>
  <si>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</si>
  <si>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</si>
  <si>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</si>
  <si>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</si>
  <si>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</si>
  <si>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</si>
  <si>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</si>
  <si>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</si>
  <si>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</si>
  <si>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</si>
  <si>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</si>
  <si>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</si>
  <si>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</si>
  <si>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</si>
  <si>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</si>
  <si>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</si>
  <si>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</si>
  <si>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</si>
  <si>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</si>
  <si>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</si>
  <si>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</si>
  <si>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</si>
  <si>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</si>
  <si>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</si>
  <si>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</si>
  <si>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</si>
  <si>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</si>
  <si>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</si>
  <si>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</si>
  <si>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</si>
  <si>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</si>
  <si>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</si>
  <si>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</si>
  <si>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</si>
  <si>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</si>
  <si>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</si>
  <si>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</si>
  <si>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</si>
  <si>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</si>
  <si>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</si>
  <si>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</si>
  <si>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</si>
  <si>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</si>
  <si>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</si>
  <si>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</si>
  <si>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</si>
  <si>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</si>
  <si>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</si>
  <si>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</si>
  <si>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</si>
  <si>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</si>
  <si>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</si>
  <si>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</si>
  <si>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</si>
  <si>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</si>
  <si>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</si>
  <si>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</si>
  <si>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</si>
  <si>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</si>
  <si>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</si>
  <si>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</si>
  <si>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</si>
  <si>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</si>
  <si>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</si>
  <si>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</si>
  <si>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</si>
  <si>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</si>
  <si>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</si>
  <si>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</si>
  <si>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</si>
  <si>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</si>
  <si>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</si>
  <si>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</si>
  <si>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</si>
  <si>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</si>
  <si>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</si>
  <si>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</si>
  <si>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</si>
  <si>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</si>
  <si>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</si>
  <si>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</si>
  <si>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</si>
  <si>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</si>
  <si>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</si>
  <si>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</si>
  <si>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</si>
  <si>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</si>
  <si>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</si>
  <si>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</si>
  <si>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</si>
  <si>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</si>
  <si>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</si>
  <si>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</si>
  <si>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</si>
  <si>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</si>
  <si>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</si>
  <si>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</si>
  <si>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</si>
  <si>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</si>
  <si>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</si>
  <si>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</si>
  <si>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</si>
  <si>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</si>
  <si>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</si>
  <si>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</si>
  <si>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</si>
  <si>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</si>
  <si>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</si>
  <si>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</si>
  <si>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</si>
  <si>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</si>
  <si>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</si>
  <si>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</si>
  <si>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</si>
  <si>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</si>
  <si>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</si>
  <si>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</si>
  <si>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</si>
  <si>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</si>
  <si>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</si>
  <si>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</si>
  <si>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</si>
  <si>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</si>
  <si>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</si>
  <si>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</si>
  <si>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</si>
  <si>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</si>
  <si>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</si>
  <si>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</si>
  <si>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</si>
  <si>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</si>
  <si>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</si>
  <si>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</si>
  <si>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</si>
  <si>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</si>
  <si>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</si>
  <si>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</si>
  <si>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</si>
  <si>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</si>
  <si>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</si>
  <si>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</si>
  <si>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</si>
  <si>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</si>
  <si>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</si>
  <si>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</si>
  <si>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</si>
  <si>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</si>
  <si>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</si>
  <si>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</si>
  <si>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</si>
  <si>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</si>
  <si>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</si>
  <si>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</si>
  <si>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</si>
  <si>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</si>
  <si>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</si>
  <si>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</si>
  <si>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</si>
  <si>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</si>
  <si>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</si>
  <si>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</si>
  <si>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</si>
  <si>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</si>
  <si>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</si>
  <si>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</si>
  <si>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</si>
  <si>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</si>
  <si>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</si>
  <si>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</si>
  <si>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</si>
  <si>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</si>
  <si>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</si>
  <si>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</si>
  <si>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</si>
  <si>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</si>
  <si>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</si>
  <si>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</si>
  <si>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</si>
  <si>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</si>
  <si>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</si>
  <si>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</si>
  <si>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</si>
  <si>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</si>
  <si>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</si>
  <si>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</si>
  <si>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</si>
  <si>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</si>
  <si>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</si>
  <si>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</si>
  <si>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</si>
  <si>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</si>
  <si>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</si>
  <si>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</si>
  <si>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</si>
  <si>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</si>
  <si>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</si>
  <si>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</si>
  <si>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</si>
  <si>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</si>
  <si>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</si>
  <si>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</si>
  <si>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</si>
  <si>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</si>
  <si>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</si>
  <si>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</si>
  <si>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</si>
  <si>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</si>
  <si>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</si>
  <si>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</si>
  <si>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</si>
  <si>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</si>
  <si>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</si>
  <si>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</si>
  <si>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</si>
  <si>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</si>
  <si>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</si>
  <si>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</si>
  <si>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</si>
  <si>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</si>
  <si>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</si>
  <si>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</si>
  <si>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</si>
  <si>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</si>
  <si>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</si>
  <si>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</si>
  <si>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</si>
  <si>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</si>
  <si>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</si>
  <si>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</si>
  <si>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</si>
  <si>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</si>
  <si>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</si>
  <si>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</si>
  <si>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</si>
  <si>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</si>
  <si>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</si>
  <si>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</si>
  <si>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</si>
  <si>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</si>
  <si>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</si>
  <si>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</si>
  <si>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</si>
  <si>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</si>
  <si>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</si>
  <si>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</si>
  <si>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</si>
  <si>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</si>
  <si>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</si>
  <si>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</si>
  <si>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</si>
  <si>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</si>
  <si>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</si>
  <si>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</si>
  <si>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</si>
  <si>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</si>
  <si>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</si>
  <si>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</si>
  <si>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</si>
  <si>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</si>
  <si>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</si>
  <si>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</si>
  <si>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</si>
  <si>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</si>
  <si>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</si>
  <si>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</si>
  <si>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</si>
  <si>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</si>
  <si>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</si>
  <si>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</si>
  <si>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</si>
  <si>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</si>
  <si>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</si>
  <si>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</si>
  <si>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</si>
  <si>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</si>
  <si>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</si>
  <si>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</si>
  <si>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</si>
  <si>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</si>
  <si>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</si>
  <si>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</si>
  <si>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</si>
  <si>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</si>
  <si>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</si>
  <si>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</si>
  <si>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</si>
  <si>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</si>
  <si>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</si>
  <si>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</si>
  <si>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</si>
  <si>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</si>
  <si>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</si>
  <si>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</si>
  <si>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</si>
  <si>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</si>
  <si>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</si>
  <si>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</si>
  <si>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</si>
  <si>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</si>
  <si>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</si>
  <si>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</si>
  <si>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</si>
  <si>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</si>
  <si>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</si>
  <si>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</si>
  <si>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</si>
  <si>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</si>
  <si>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</si>
  <si>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</si>
  <si>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</si>
  <si>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</si>
  <si>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</si>
  <si>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</si>
  <si>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</si>
  <si>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</si>
  <si>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</si>
  <si>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</si>
  <si>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</si>
  <si>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</si>
  <si>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</si>
  <si>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</si>
  <si>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</si>
  <si>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</si>
  <si>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</si>
  <si>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</si>
  <si>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</si>
  <si>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</si>
  <si>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</si>
  <si>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</si>
  <si>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</si>
  <si>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</si>
  <si>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</si>
  <si>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</si>
  <si>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</si>
  <si>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</si>
  <si>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</si>
  <si>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</si>
  <si>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</si>
  <si>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</si>
  <si>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</si>
  <si>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</si>
  <si>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</si>
  <si>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</si>
  <si>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</si>
  <si>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</si>
  <si>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</si>
  <si>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</si>
  <si>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</si>
  <si>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</si>
  <si>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</si>
  <si>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</si>
  <si>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</si>
  <si>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</si>
  <si>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</si>
  <si>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</si>
  <si>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</si>
  <si>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</si>
  <si>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</si>
  <si>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</si>
  <si>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</si>
  <si>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</si>
  <si>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</si>
  <si>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</si>
  <si>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</si>
  <si>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</si>
  <si>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</si>
  <si>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</si>
  <si>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</si>
  <si>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</si>
  <si>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</si>
  <si>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</si>
  <si>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</si>
  <si>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</si>
  <si>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</si>
  <si>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</si>
  <si>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</si>
  <si>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</si>
  <si>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</si>
  <si>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</si>
  <si>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</si>
  <si>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</si>
  <si>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</si>
  <si>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</si>
  <si>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</si>
  <si>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</si>
  <si>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</si>
  <si>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</si>
  <si>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</si>
  <si>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</si>
  <si>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</si>
  <si>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</si>
  <si>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</si>
  <si>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</si>
  <si>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</si>
  <si>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</si>
  <si>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</si>
  <si>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</si>
  <si>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</si>
  <si>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</si>
  <si>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</si>
  <si>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</si>
  <si>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</si>
  <si>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</si>
  <si>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</si>
  <si>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</si>
  <si>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</si>
  <si>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</si>
  <si>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</si>
  <si>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</si>
  <si>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</si>
  <si>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</si>
  <si>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</si>
  <si>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</si>
  <si>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</si>
  <si>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</si>
  <si>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</si>
  <si>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</si>
  <si>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</si>
  <si>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</si>
  <si>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</si>
  <si>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</si>
  <si>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</si>
  <si>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</si>
  <si>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</si>
  <si>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</si>
  <si>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</si>
  <si>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</si>
  <si>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</si>
  <si>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</si>
  <si>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</si>
  <si>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</si>
  <si>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</si>
  <si>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</si>
  <si>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</si>
  <si>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</si>
  <si>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</si>
  <si>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</si>
  <si>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</si>
  <si>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</si>
  <si>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</si>
  <si>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</si>
  <si>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</si>
  <si>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</si>
  <si>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</si>
  <si>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</si>
  <si>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</si>
  <si>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</si>
  <si>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</si>
  <si>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</si>
  <si>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</si>
  <si>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</si>
  <si>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</si>
  <si>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</si>
  <si>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</si>
  <si>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</si>
  <si>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</si>
  <si>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</si>
  <si>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</si>
  <si>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</si>
  <si>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</si>
  <si>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</si>
  <si>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</si>
  <si>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</si>
  <si>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</si>
  <si>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</si>
  <si>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</si>
  <si>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</si>
  <si>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</si>
  <si>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</si>
  <si>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</si>
  <si>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</si>
  <si>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</si>
  <si>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</si>
  <si>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</si>
  <si>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</si>
  <si>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</si>
  <si>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</si>
  <si>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</si>
  <si>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</si>
  <si>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</si>
  <si>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</si>
  <si>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</si>
  <si>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</si>
  <si>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</si>
  <si>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</si>
  <si>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</si>
  <si>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</si>
  <si>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</si>
  <si>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</si>
  <si>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</si>
  <si>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</si>
  <si>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</si>
  <si>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</si>
  <si>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</si>
  <si>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</si>
  <si>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</si>
  <si>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</si>
  <si>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</si>
  <si>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</si>
  <si>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</si>
  <si>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</si>
  <si>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</si>
  <si>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</si>
  <si>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</si>
  <si>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</si>
  <si>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</si>
  <si>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</si>
  <si>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</si>
  <si>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</si>
  <si>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</si>
  <si>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</si>
  <si>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</si>
  <si>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</si>
  <si>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</si>
  <si>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</si>
  <si>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</si>
  <si>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</si>
  <si>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</si>
  <si>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</si>
  <si>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</si>
  <si>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</si>
  <si>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</si>
  <si>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</si>
  <si>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</si>
  <si>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</si>
  <si>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</si>
  <si>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</si>
  <si>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</si>
  <si>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</si>
  <si>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</si>
  <si>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</si>
  <si>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</si>
  <si>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</si>
  <si>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</si>
  <si>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</si>
  <si>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</si>
  <si>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</si>
  <si>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</si>
  <si>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</si>
  <si>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</si>
  <si>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</si>
  <si>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</si>
  <si>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</si>
  <si>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</si>
  <si>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</si>
  <si>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</si>
  <si>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</si>
  <si>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</si>
  <si>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</si>
  <si>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</si>
  <si>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</si>
  <si>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</si>
  <si>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</si>
  <si>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</si>
  <si>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</si>
  <si>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</si>
  <si>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</si>
  <si>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</si>
  <si>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</si>
  <si>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</si>
  <si>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</si>
  <si>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</si>
  <si>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</si>
  <si>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</si>
  <si>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</si>
  <si>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</si>
  <si>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</si>
  <si>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</si>
  <si>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</si>
  <si>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</si>
  <si>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</si>
  <si>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</si>
  <si>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</si>
  <si>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</si>
  <si>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</si>
  <si>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</si>
  <si>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</si>
  <si>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</si>
  <si>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</si>
  <si>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</si>
  <si>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</si>
  <si>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</si>
  <si>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</si>
  <si>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</si>
  <si>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</si>
  <si>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</si>
  <si>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</si>
  <si>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</si>
  <si>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</si>
  <si>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</si>
  <si>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</si>
  <si>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</si>
  <si>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</si>
  <si>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</si>
  <si>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</si>
  <si>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</si>
  <si>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</si>
  <si>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</si>
  <si>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</si>
  <si>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</si>
  <si>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</si>
  <si>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</si>
  <si>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</si>
  <si>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</si>
  <si>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</si>
  <si>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</si>
  <si>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</si>
  <si>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</si>
  <si>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</si>
  <si>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</si>
  <si>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</si>
  <si>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</si>
  <si>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</si>
  <si>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</si>
  <si>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</si>
  <si>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</si>
  <si>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</si>
  <si>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</si>
  <si>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</si>
  <si>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</si>
  <si>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</si>
  <si>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</si>
  <si>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</si>
  <si>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</si>
  <si>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</si>
  <si>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</si>
  <si>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</si>
  <si>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</si>
  <si>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</si>
  <si>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</si>
  <si>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</si>
  <si>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</si>
  <si>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</si>
  <si>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</si>
  <si>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</si>
  <si>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</si>
  <si>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</si>
  <si>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</si>
  <si>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</si>
  <si>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</si>
  <si>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</si>
  <si>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</si>
  <si>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</si>
  <si>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</si>
  <si>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</si>
  <si>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</si>
  <si>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</si>
  <si>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</si>
  <si>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</si>
  <si>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</si>
  <si>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</si>
  <si>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</si>
  <si>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</si>
  <si>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</si>
  <si>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</si>
  <si>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</si>
  <si>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</si>
  <si>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</si>
  <si>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</si>
  <si>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</si>
  <si>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</si>
  <si>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</si>
  <si>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</si>
  <si>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</si>
  <si>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</si>
  <si>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</si>
  <si>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</si>
  <si>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</si>
  <si>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</si>
  <si>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</si>
  <si>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</si>
  <si>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</si>
  <si>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</si>
  <si>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</si>
  <si>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</si>
  <si>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</si>
  <si>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</si>
  <si>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</si>
  <si>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</si>
  <si>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</si>
  <si>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</si>
  <si>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</si>
  <si>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</si>
  <si>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</si>
  <si>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</si>
  <si>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</si>
  <si>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</si>
  <si>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</si>
  <si>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</si>
  <si>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</si>
  <si>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</si>
  <si>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</si>
  <si>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</si>
  <si>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</si>
  <si>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</si>
  <si>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</si>
  <si>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</si>
  <si>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</si>
  <si>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</si>
  <si>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</si>
  <si>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</si>
  <si>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</si>
  <si>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</si>
  <si>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</si>
  <si>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</si>
  <si>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</si>
  <si>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</si>
  <si>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</si>
  <si>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</si>
  <si>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</si>
  <si>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</si>
  <si>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</si>
  <si>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</si>
  <si>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</si>
  <si>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</si>
  <si>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</si>
  <si>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</si>
  <si>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</si>
  <si>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</si>
  <si>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</si>
  <si>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</si>
  <si>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</si>
  <si>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</si>
  <si>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</si>
  <si>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</si>
  <si>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</si>
  <si>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</si>
  <si>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</si>
  <si>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</si>
  <si>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</si>
  <si>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</si>
  <si>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</si>
  <si>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</si>
  <si>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</si>
  <si>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</si>
  <si>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</si>
  <si>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</si>
  <si>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</si>
  <si>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</si>
  <si>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</si>
  <si>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</si>
  <si>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</si>
  <si>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</si>
  <si>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</si>
  <si>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</si>
  <si>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</si>
  <si>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</si>
  <si>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</si>
  <si>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</si>
  <si>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</si>
  <si>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</si>
  <si>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</si>
  <si>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</si>
  <si>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</si>
  <si>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</si>
  <si>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</si>
  <si>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</si>
  <si>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</si>
  <si>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</si>
  <si>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</si>
  <si>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</si>
  <si>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</si>
  <si>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</si>
  <si>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</si>
  <si>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</si>
  <si>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</si>
  <si>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</si>
  <si>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</si>
  <si>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</si>
  <si>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</si>
  <si>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</si>
  <si>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</si>
  <si>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</si>
  <si>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</si>
  <si>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</si>
  <si>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</si>
  <si>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</si>
  <si>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</si>
  <si>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</si>
  <si>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</si>
  <si>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</si>
  <si>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</si>
  <si>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</si>
  <si>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</si>
  <si>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</si>
  <si>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</si>
  <si>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</si>
  <si>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</si>
  <si>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</si>
  <si>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</si>
  <si>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</si>
  <si>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</si>
  <si>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</si>
  <si>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</si>
  <si>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</si>
  <si>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</si>
  <si>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</si>
  <si>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</si>
  <si>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</si>
  <si>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</si>
  <si>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</si>
  <si>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</si>
  <si>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</si>
  <si>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</si>
  <si>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</si>
  <si>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</si>
  <si>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</si>
  <si>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</si>
  <si>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</si>
  <si>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</si>
  <si>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</si>
  <si>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</si>
  <si>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</si>
  <si>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</si>
  <si>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</si>
  <si>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</si>
  <si>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</si>
  <si>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</si>
  <si>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</si>
  <si>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</si>
  <si>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</si>
  <si>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</si>
  <si>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</si>
  <si>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</si>
  <si>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</si>
  <si>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</si>
  <si>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</si>
  <si>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</si>
  <si>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</si>
  <si>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</si>
  <si>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</si>
  <si>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</si>
  <si>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</si>
  <si>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</si>
  <si>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</si>
  <si>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</si>
  <si>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</si>
  <si>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</si>
  <si>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</si>
  <si>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</si>
  <si>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</si>
  <si>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</si>
  <si>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</si>
  <si>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</si>
  <si>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</si>
  <si>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</si>
  <si>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</si>
  <si>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</si>
  <si>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</si>
  <si>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</si>
  <si>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</si>
  <si>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</si>
  <si>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</si>
  <si>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</si>
  <si>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</si>
  <si>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</si>
  <si>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</si>
  <si>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</si>
  <si>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</si>
  <si>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</si>
  <si>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</si>
  <si>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</si>
  <si>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</si>
  <si>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</si>
  <si>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</si>
  <si>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</si>
  <si>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</si>
  <si>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</si>
  <si>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</si>
  <si>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</si>
  <si>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</si>
  <si>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</si>
  <si>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</si>
  <si>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</si>
  <si>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</si>
  <si>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</si>
  <si>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</si>
  <si>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</si>
  <si>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</si>
  <si>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</si>
  <si>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</si>
  <si>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</si>
  <si>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</si>
  <si>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</si>
  <si>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</si>
  <si>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</si>
  <si>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</si>
  <si>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</si>
  <si>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</si>
  <si>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</si>
  <si>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</si>
  <si>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</si>
  <si>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</si>
  <si>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</si>
  <si>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</si>
  <si>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</si>
  <si>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</si>
  <si>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</si>
  <si>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</si>
  <si>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</si>
  <si>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</si>
  <si>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</si>
  <si>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</si>
  <si>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</si>
  <si>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</si>
  <si>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</si>
  <si>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</si>
  <si>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</si>
  <si>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</si>
  <si>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</si>
  <si>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</si>
  <si>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</si>
  <si>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</si>
  <si>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</si>
  <si>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</si>
  <si>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</si>
  <si>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</si>
  <si>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</si>
  <si>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</si>
  <si>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</si>
  <si>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</si>
  <si>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</si>
  <si>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</si>
  <si>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</si>
  <si>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</si>
  <si>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</si>
  <si>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</si>
  <si>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</si>
  <si>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</si>
  <si>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</si>
  <si>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</si>
  <si>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</si>
  <si>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</si>
  <si>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</si>
  <si>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</si>
  <si>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</si>
  <si>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</si>
  <si>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</si>
  <si>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</si>
  <si>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</si>
  <si>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</si>
  <si>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</si>
  <si>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</si>
  <si>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</si>
  <si>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</si>
  <si>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</si>
  <si>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</si>
  <si>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</si>
  <si>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</si>
  <si>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</si>
  <si>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</si>
  <si>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</si>
  <si>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</si>
  <si>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</si>
  <si>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</si>
  <si>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</si>
  <si>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</si>
  <si>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</si>
  <si>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</si>
  <si>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</si>
  <si>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</si>
  <si>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</si>
  <si>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</si>
  <si>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</si>
  <si>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</si>
  <si>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</si>
  <si>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</si>
  <si>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</si>
  <si>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</si>
  <si>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</si>
  <si>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</si>
  <si>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</si>
  <si>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</si>
  <si>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</si>
  <si>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</si>
  <si>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</si>
  <si>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</si>
  <si>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</si>
  <si>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</si>
  <si>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</si>
  <si>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</si>
  <si>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</si>
  <si>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</si>
  <si>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</si>
  <si>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</si>
  <si>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</si>
  <si>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</si>
  <si>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</si>
  <si>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</si>
  <si>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</si>
  <si>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</si>
  <si>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</si>
  <si>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</si>
  <si>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</si>
  <si>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</si>
  <si>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</si>
  <si>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</si>
  <si>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</si>
  <si>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</si>
  <si>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</si>
  <si>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</si>
  <si>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</si>
  <si>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</si>
  <si>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</si>
  <si>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</si>
  <si>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</si>
  <si>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</si>
  <si>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</si>
  <si>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</si>
  <si>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</si>
  <si>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</si>
  <si>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</si>
  <si>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</si>
  <si>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</si>
  <si>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</si>
  <si>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</si>
  <si>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</si>
  <si>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</si>
  <si>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</si>
  <si>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</si>
  <si>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</si>
  <si>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</si>
  <si>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</si>
  <si>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</si>
  <si>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</si>
  <si>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</si>
  <si>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</si>
  <si>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</si>
  <si>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</si>
  <si>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</si>
  <si>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</si>
  <si>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</si>
  <si>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</si>
  <si>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</si>
  <si>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</si>
  <si>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</si>
  <si>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</si>
  <si>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</si>
  <si>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</si>
  <si>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</si>
  <si>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</si>
  <si>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</si>
  <si>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</si>
  <si>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</si>
  <si>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</si>
  <si>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</si>
  <si>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</si>
  <si>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</si>
  <si>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</si>
  <si>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</si>
  <si>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</si>
  <si>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</si>
  <si>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</si>
  <si>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</si>
  <si>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</si>
  <si>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</si>
  <si>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</si>
  <si>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</si>
  <si>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</si>
  <si>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</si>
  <si>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</si>
  <si>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</si>
  <si>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</si>
  <si>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</si>
  <si>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</si>
  <si>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</si>
  <si>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</si>
  <si>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</si>
  <si>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</si>
  <si>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</si>
  <si>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</si>
  <si>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</si>
  <si>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</si>
  <si>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</si>
  <si>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</si>
  <si>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</si>
  <si>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</si>
  <si>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</si>
  <si>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</si>
  <si>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</si>
  <si>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</si>
  <si>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</si>
  <si>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</si>
  <si>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</si>
  <si>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</si>
  <si>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</si>
  <si>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</si>
  <si>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</si>
  <si>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</si>
  <si>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</si>
  <si>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</si>
  <si>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</si>
  <si>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</si>
  <si>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</si>
  <si>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</si>
  <si>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</si>
  <si>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</si>
  <si>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</si>
  <si>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</si>
  <si>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</si>
  <si>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</si>
  <si>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</si>
  <si>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</si>
  <si>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</si>
  <si>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</si>
  <si>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</si>
  <si>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</si>
  <si>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</si>
  <si>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</si>
  <si>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</si>
  <si>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</si>
  <si>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</si>
  <si>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</si>
  <si>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</si>
  <si>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</si>
  <si>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</si>
  <si>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</si>
  <si>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</si>
  <si>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</si>
  <si>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</si>
  <si>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</si>
  <si>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</si>
  <si>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</si>
  <si>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</si>
  <si>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</si>
  <si>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</si>
  <si>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</si>
  <si>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</si>
  <si>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</si>
  <si>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</si>
  <si>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</si>
  <si>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</si>
  <si>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</si>
  <si>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</si>
  <si>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</si>
  <si>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</si>
  <si>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</si>
  <si>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</si>
  <si>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</si>
  <si>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</si>
  <si>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</si>
  <si>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</si>
  <si>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</si>
  <si>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</si>
  <si>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</si>
  <si>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</si>
  <si>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</si>
  <si>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</si>
  <si>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</si>
  <si>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</si>
  <si>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</si>
  <si>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</si>
  <si>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</si>
  <si>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</si>
  <si>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</si>
  <si>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</si>
  <si>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</si>
  <si>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</si>
  <si>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</si>
  <si>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</si>
  <si>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</si>
  <si>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</si>
  <si>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</si>
  <si>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</si>
  <si>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</si>
  <si>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</si>
  <si>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</si>
  <si>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</si>
  <si>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</si>
  <si>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</si>
  <si>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</si>
  <si>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</si>
  <si>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</si>
  <si>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</si>
  <si>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</si>
  <si>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</si>
  <si>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</si>
  <si>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</si>
  <si>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</si>
  <si>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</si>
  <si>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</si>
  <si>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</si>
  <si>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</si>
  <si>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</si>
  <si>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</si>
  <si>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</si>
  <si>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</si>
  <si>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</si>
  <si>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</si>
  <si>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</si>
  <si>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</si>
  <si>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</si>
  <si>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</si>
  <si>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</si>
  <si>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</si>
  <si>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</si>
  <si>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</si>
  <si>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</si>
  <si>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</si>
  <si>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</si>
  <si>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</si>
  <si>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</si>
  <si>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</si>
  <si>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</si>
  <si>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</si>
  <si>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</si>
  <si>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</si>
  <si>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</si>
  <si>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</si>
  <si>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</si>
  <si>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</si>
  <si>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</si>
  <si>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</si>
  <si>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</si>
  <si>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</si>
  <si>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</si>
  <si>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</si>
  <si>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</si>
  <si>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</si>
  <si>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</si>
  <si>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</si>
  <si>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</si>
  <si>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</si>
  <si>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</si>
  <si>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</si>
  <si>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</si>
  <si>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</si>
  <si>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</si>
  <si>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</si>
  <si>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</si>
  <si>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</si>
  <si>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</si>
  <si>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</si>
  <si>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</si>
  <si>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</si>
  <si>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</si>
  <si>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</si>
  <si>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</si>
  <si>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</si>
  <si>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</si>
  <si>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</si>
  <si>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</si>
  <si>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</si>
  <si>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</si>
  <si>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</si>
  <si>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</si>
  <si>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</si>
  <si>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</si>
  <si>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</si>
  <si>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</si>
  <si>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</si>
  <si>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</si>
  <si>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</si>
  <si>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</si>
  <si>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</si>
  <si>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</si>
  <si>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</si>
  <si>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</si>
  <si>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</si>
  <si>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</si>
  <si>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</si>
  <si>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</si>
  <si>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</si>
  <si>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</si>
  <si>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</si>
  <si>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</si>
  <si>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</si>
  <si>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</si>
  <si>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</si>
  <si>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</si>
  <si>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</si>
  <si>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</si>
  <si>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</si>
  <si>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</si>
  <si>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</si>
  <si>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</si>
  <si>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</si>
  <si>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</si>
  <si>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</si>
  <si>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</si>
  <si>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</si>
  <si>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</si>
  <si>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</si>
  <si>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</si>
  <si>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</si>
  <si>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</si>
  <si>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</si>
  <si>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</si>
  <si>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</si>
  <si>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</si>
  <si>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</si>
  <si>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</si>
  <si>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</si>
  <si>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</si>
  <si>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</si>
  <si>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</si>
  <si>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</si>
  <si>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</si>
  <si>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</si>
  <si>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</si>
  <si>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</si>
  <si>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</si>
  <si>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</si>
  <si>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</si>
  <si>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</si>
  <si>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</si>
  <si>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</si>
  <si>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</si>
  <si>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</si>
  <si>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</si>
  <si>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</si>
  <si>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</si>
  <si>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</si>
  <si>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</si>
  <si>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</si>
  <si>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</si>
  <si>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</si>
  <si>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</si>
  <si>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</si>
  <si>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</si>
  <si>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</si>
  <si>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</si>
  <si>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</si>
  <si>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</si>
  <si>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</si>
  <si>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</si>
  <si>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</si>
  <si>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</si>
  <si>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</si>
  <si>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</si>
  <si>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</si>
  <si>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</si>
  <si>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</si>
  <si>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</si>
  <si>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</si>
  <si>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</si>
  <si>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</si>
  <si>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</si>
  <si>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</si>
  <si>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</si>
  <si>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</si>
  <si>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</si>
  <si>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</si>
  <si>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</si>
  <si>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</si>
  <si>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</si>
  <si>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</si>
  <si>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</si>
  <si>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</si>
  <si>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</si>
  <si>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</si>
  <si>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</si>
  <si>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</si>
  <si>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</si>
  <si>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</si>
  <si>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</si>
  <si>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</si>
  <si>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</si>
  <si>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</si>
  <si>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</si>
  <si>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</si>
  <si>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</si>
  <si>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</si>
  <si>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</si>
  <si>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</si>
  <si>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</si>
  <si>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</si>
  <si>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</si>
  <si>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</si>
  <si>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</si>
  <si>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</si>
  <si>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</si>
  <si>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</si>
  <si>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</si>
  <si>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</si>
  <si>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</si>
  <si>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</si>
  <si>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</si>
  <si>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</si>
  <si>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</si>
  <si>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</si>
  <si>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</si>
  <si>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</si>
  <si>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</si>
  <si>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</si>
  <si>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</si>
  <si>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</si>
  <si>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</si>
  <si>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</si>
  <si>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</si>
  <si>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</si>
  <si>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</si>
  <si>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</si>
  <si>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</si>
  <si>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</si>
  <si>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</si>
  <si>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</si>
  <si>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</si>
  <si>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</si>
  <si>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</si>
  <si>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</si>
  <si>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</si>
  <si>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</si>
  <si>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</si>
  <si>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</si>
  <si>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</si>
  <si>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</si>
  <si>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</si>
  <si>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</si>
  <si>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</si>
  <si>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</si>
  <si>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</si>
  <si>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</si>
  <si>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</si>
  <si>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</si>
  <si>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</si>
  <si>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</si>
  <si>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</si>
  <si>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</si>
  <si>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</si>
  <si>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</si>
  <si>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</si>
  <si>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</si>
  <si>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</si>
  <si>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</si>
  <si>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</si>
  <si>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</si>
  <si>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</si>
  <si>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</si>
  <si>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</si>
  <si>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</si>
  <si>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</si>
  <si>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</si>
  <si>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</si>
  <si>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</si>
  <si>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</si>
  <si>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</si>
  <si>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</si>
  <si>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</si>
  <si>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</si>
  <si>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</si>
  <si>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</si>
  <si>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</si>
  <si>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</si>
  <si>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</si>
  <si>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</si>
  <si>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</si>
  <si>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</si>
  <si>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</si>
  <si>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</si>
  <si>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</si>
  <si>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</si>
  <si>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</si>
  <si>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</si>
  <si>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</si>
  <si>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</si>
  <si>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</si>
  <si>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</si>
  <si>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</si>
  <si>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</si>
  <si>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</si>
  <si>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</si>
  <si>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</si>
  <si>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</si>
  <si>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</si>
  <si>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</si>
  <si>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</si>
  <si>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</si>
  <si>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</si>
  <si>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</si>
  <si>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</si>
  <si>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</si>
  <si>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</si>
  <si>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</si>
  <si>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</si>
  <si>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</si>
  <si>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</si>
  <si>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</si>
  <si>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</si>
  <si>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</si>
  <si>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</si>
  <si>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</si>
  <si>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</si>
  <si>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</si>
  <si>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</si>
  <si>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</si>
  <si>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</si>
  <si>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</si>
  <si>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</si>
  <si>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</si>
  <si>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</si>
  <si>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</si>
  <si>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</si>
  <si>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</si>
  <si>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</si>
  <si>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</si>
  <si>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</si>
  <si>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</si>
  <si>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</si>
  <si>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</si>
  <si>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</si>
  <si>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</si>
  <si>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</si>
  <si>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</si>
  <si>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</si>
  <si>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</si>
  <si>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</si>
  <si>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</si>
  <si>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</si>
  <si>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</si>
  <si>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</si>
  <si>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</si>
  <si>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</si>
  <si>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</si>
  <si>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</si>
  <si>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</si>
  <si>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</si>
  <si>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</si>
  <si>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</si>
  <si>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</si>
  <si>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</si>
  <si>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</si>
  <si>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</si>
  <si>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</si>
  <si>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</si>
  <si>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</si>
  <si>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</si>
  <si>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</si>
  <si>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</si>
  <si>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</si>
  <si>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</si>
  <si>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</si>
  <si>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</si>
  <si>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</si>
  <si>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</si>
  <si>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</si>
  <si>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</si>
  <si>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</si>
  <si>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</si>
  <si>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</si>
  <si>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</si>
  <si>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</si>
  <si>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</si>
  <si>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</si>
  <si>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</si>
  <si>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</si>
  <si>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</si>
  <si>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</si>
  <si>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</si>
  <si>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</si>
  <si>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</si>
  <si>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</si>
  <si>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</si>
  <si>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</si>
  <si>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</si>
  <si>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</si>
  <si>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</si>
  <si>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</si>
  <si>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</si>
  <si>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</si>
  <si>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</si>
  <si>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</si>
  <si>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</si>
  <si>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</si>
  <si>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</si>
  <si>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</si>
  <si>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</si>
  <si>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</si>
  <si>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</si>
  <si>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</si>
  <si>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</si>
  <si>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</si>
  <si>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</si>
  <si>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</si>
  <si>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</si>
  <si>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</si>
  <si>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</si>
  <si>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</si>
  <si>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</si>
  <si>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</si>
  <si>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</si>
  <si>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</si>
  <si>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</si>
  <si>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</si>
  <si>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</si>
  <si>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</si>
  <si>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</si>
  <si>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</si>
  <si>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</si>
  <si>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</si>
  <si>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</si>
  <si>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</si>
  <si>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</si>
  <si>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</si>
  <si>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</si>
  <si>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</si>
  <si>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</si>
  <si>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</si>
  <si>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</si>
  <si>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</si>
  <si>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</si>
  <si>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</si>
  <si>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</si>
  <si>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</si>
  <si>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</si>
  <si>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</si>
  <si>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</si>
  <si>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</si>
  <si>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</si>
  <si>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</si>
  <si>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</si>
  <si>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</si>
  <si>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</si>
  <si>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</si>
  <si>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</si>
  <si>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</si>
  <si>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</si>
  <si>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</si>
  <si>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</si>
  <si>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</si>
  <si>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</si>
  <si>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</si>
  <si>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</si>
  <si>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</si>
  <si>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</si>
  <si>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</si>
  <si>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</si>
  <si>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</si>
  <si>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</si>
  <si>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</si>
  <si>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</si>
  <si>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</si>
  <si>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</si>
  <si>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</si>
  <si>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</si>
  <si>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</si>
  <si>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</si>
  <si>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</si>
  <si>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</si>
  <si>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</si>
  <si>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</si>
  <si>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</si>
  <si>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</si>
  <si>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</si>
  <si>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</si>
  <si>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</si>
  <si>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</si>
  <si>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</si>
  <si>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</si>
  <si>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</si>
  <si>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</si>
  <si>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</si>
  <si>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</si>
  <si>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</si>
  <si>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</si>
  <si>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</si>
  <si>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</si>
  <si>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</si>
  <si>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</si>
  <si>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</si>
  <si>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</si>
  <si>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</si>
  <si>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</si>
  <si>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</si>
  <si>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</si>
  <si>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</si>
  <si>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</si>
  <si>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</si>
  <si>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</si>
  <si>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</si>
  <si>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</si>
  <si>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</si>
  <si>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</si>
  <si>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</si>
  <si>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</si>
  <si>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</si>
  <si>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</si>
  <si>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</si>
  <si>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</si>
  <si>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</si>
  <si>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</si>
  <si>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</si>
  <si>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</si>
  <si>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</si>
  <si>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</si>
  <si>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</si>
  <si>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</si>
  <si>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</si>
  <si>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</si>
  <si>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</si>
  <si>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</si>
  <si>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</si>
  <si>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</si>
  <si>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</si>
  <si>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</si>
  <si>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</si>
  <si>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</si>
  <si>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</si>
  <si>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</si>
  <si>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</si>
  <si>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</si>
  <si>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</si>
  <si>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</si>
  <si>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</si>
  <si>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</si>
  <si>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</si>
  <si>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</si>
  <si>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</si>
  <si>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</si>
  <si>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</si>
  <si>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</si>
  <si>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</si>
  <si>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</si>
  <si>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</si>
  <si>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</si>
  <si>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</si>
  <si>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</si>
  <si>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</si>
  <si>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</si>
  <si>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</si>
  <si>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</si>
  <si>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</si>
  <si>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</si>
  <si>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</si>
  <si>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</si>
  <si>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</si>
  <si>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</si>
  <si>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</si>
  <si>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</si>
  <si>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</si>
  <si>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</si>
  <si>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</si>
  <si>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</si>
  <si>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</si>
  <si>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</si>
  <si>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</si>
  <si>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</si>
  <si>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</si>
  <si>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</si>
  <si>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</si>
  <si>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</si>
  <si>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</si>
  <si>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</si>
  <si>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</si>
  <si>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</si>
  <si>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</si>
  <si>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</si>
  <si>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</si>
  <si>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</si>
  <si>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</si>
  <si>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</si>
  <si>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</si>
  <si>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</si>
  <si>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</si>
  <si>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</si>
  <si>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</si>
  <si>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</si>
  <si>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</si>
  <si>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</si>
  <si>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</si>
  <si>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</si>
  <si>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</si>
  <si>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</si>
  <si>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</si>
  <si>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</si>
  <si>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</si>
  <si>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</si>
  <si>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</si>
  <si>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</si>
  <si>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</si>
  <si>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</si>
  <si>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</si>
  <si>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</si>
  <si>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</si>
  <si>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</si>
  <si>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</si>
  <si>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</si>
  <si>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</si>
  <si>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</si>
  <si>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</si>
  <si>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</si>
  <si>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</si>
  <si>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</si>
  <si>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</si>
  <si>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</si>
  <si>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</si>
  <si>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</si>
  <si>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</si>
  <si>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</si>
  <si>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</si>
  <si>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</si>
  <si>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</si>
  <si>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</si>
  <si>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</si>
  <si>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</si>
  <si>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</si>
  <si>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</si>
  <si>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</si>
  <si>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</si>
  <si>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</si>
  <si>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</si>
  <si>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</si>
  <si>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</si>
  <si>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</si>
  <si>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</si>
  <si>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</si>
  <si>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</si>
  <si>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</si>
  <si>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</si>
  <si>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</si>
  <si>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</si>
  <si>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</si>
  <si>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</si>
  <si>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</si>
  <si>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</si>
  <si>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</si>
  <si>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</si>
  <si>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</si>
  <si>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</si>
  <si>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</si>
  <si>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</si>
  <si>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</si>
  <si>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</si>
  <si>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</si>
  <si>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</si>
  <si>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</si>
  <si>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</si>
  <si>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</si>
  <si>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</si>
  <si>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</si>
  <si>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</si>
  <si>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</si>
  <si>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</si>
  <si>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</si>
  <si>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</si>
  <si>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</si>
  <si>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</si>
  <si>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</si>
  <si>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</si>
  <si>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</si>
  <si>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</si>
  <si>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</si>
  <si>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</si>
  <si>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</si>
  <si>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</si>
  <si>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</si>
  <si>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</si>
  <si>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</si>
  <si>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</si>
  <si>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</si>
  <si>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</si>
  <si>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</si>
  <si>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</si>
  <si>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</si>
  <si>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</si>
  <si>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</si>
  <si>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</si>
  <si>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</si>
  <si>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</si>
  <si>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</si>
  <si>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</si>
  <si>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</si>
  <si>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</si>
  <si>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</si>
  <si>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</si>
  <si>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</si>
  <si>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</si>
  <si>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</si>
  <si>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</si>
  <si>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</si>
  <si>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</si>
  <si>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</si>
  <si>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</si>
  <si>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</si>
  <si>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</si>
  <si>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</si>
  <si>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</si>
  <si>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</si>
  <si>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</si>
  <si>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</si>
  <si>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</si>
  <si>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</si>
  <si>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</si>
  <si>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</si>
  <si>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</si>
  <si>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</si>
  <si>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</si>
  <si>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</si>
  <si>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</si>
  <si>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</si>
  <si>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</si>
  <si>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</si>
  <si>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</si>
  <si>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</si>
  <si>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</si>
  <si>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</si>
  <si>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</si>
  <si>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</si>
  <si>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</si>
  <si>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</si>
  <si>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</si>
  <si>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</si>
  <si>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</si>
  <si>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</si>
  <si>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</si>
  <si>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</si>
  <si>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</si>
  <si>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</si>
  <si>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</si>
  <si>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</si>
  <si>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</si>
  <si>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</si>
  <si>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</si>
  <si>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</si>
  <si>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</si>
  <si>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</si>
  <si>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</si>
  <si>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</si>
  <si>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</si>
  <si>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</si>
  <si>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</si>
  <si>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</si>
  <si>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</si>
  <si>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</si>
  <si>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</si>
  <si>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</si>
  <si>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</si>
  <si>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</si>
  <si>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</si>
  <si>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</si>
  <si>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</si>
  <si>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</si>
  <si>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</si>
  <si>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</si>
  <si>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</si>
  <si>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</si>
  <si>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</si>
  <si>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</si>
  <si>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</si>
  <si>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</si>
  <si>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</si>
  <si>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</si>
  <si>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</si>
  <si>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</si>
  <si>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</si>
  <si>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</si>
  <si>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</si>
  <si>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</si>
  <si>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</si>
  <si>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</si>
  <si>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</si>
  <si>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</si>
  <si>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</si>
  <si>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</si>
  <si>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</si>
  <si>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</si>
  <si>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</si>
  <si>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</si>
  <si>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</si>
  <si>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</si>
  <si>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</si>
  <si>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</si>
  <si>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</si>
  <si>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</si>
  <si>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</si>
  <si>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</si>
  <si>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</si>
  <si>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</si>
  <si>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</si>
  <si>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</si>
  <si>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</si>
  <si>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</si>
  <si>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</si>
  <si>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</si>
  <si>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</si>
  <si>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</si>
  <si>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</si>
  <si>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</si>
  <si>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</si>
  <si>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</si>
  <si>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</si>
  <si>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</si>
  <si>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</si>
  <si>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</si>
  <si>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</si>
  <si>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</si>
  <si>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</si>
  <si>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</si>
  <si>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</si>
  <si>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</si>
  <si>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</si>
  <si>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</si>
  <si>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</si>
  <si>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</si>
  <si>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</si>
  <si>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</si>
  <si>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</si>
  <si>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</si>
  <si>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</si>
  <si>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</si>
  <si>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</si>
  <si>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</si>
  <si>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</si>
  <si>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</si>
  <si>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</si>
  <si>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</si>
  <si>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</si>
  <si>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</si>
  <si>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</si>
  <si>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</si>
  <si>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</si>
  <si>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</si>
  <si>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</si>
  <si>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</si>
  <si>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</si>
  <si>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</si>
  <si>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</si>
  <si>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</si>
  <si>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</si>
  <si>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</si>
  <si>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</si>
  <si>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</si>
  <si>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</si>
  <si>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</si>
  <si>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</si>
  <si>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</si>
  <si>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</si>
  <si>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</si>
  <si>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</si>
  <si>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</si>
  <si>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</si>
  <si>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</si>
  <si>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</si>
  <si>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</si>
  <si>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</si>
  <si>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</si>
  <si>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</si>
  <si>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</si>
  <si>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</si>
  <si>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</si>
  <si>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</si>
  <si>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</si>
  <si>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</si>
  <si>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</si>
  <si>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</si>
  <si>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</si>
  <si>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</si>
  <si>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</si>
  <si>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</si>
  <si>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</si>
  <si>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</si>
  <si>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</si>
  <si>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</si>
  <si>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</si>
  <si>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</si>
  <si>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</si>
  <si>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</si>
  <si>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</si>
  <si>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</si>
  <si>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</si>
  <si>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</si>
  <si>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</si>
  <si>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</si>
  <si>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</si>
  <si>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</si>
  <si>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</si>
  <si>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</si>
  <si>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</si>
  <si>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</si>
  <si>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</si>
  <si>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</si>
  <si>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</si>
  <si>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</si>
  <si>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</si>
  <si>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</si>
  <si>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</si>
  <si>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</si>
  <si>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</si>
  <si>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</si>
  <si>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</si>
  <si>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</si>
  <si>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</si>
  <si>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</si>
  <si>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</si>
  <si>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</si>
  <si>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</si>
  <si>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</si>
  <si>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</si>
  <si>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</si>
  <si>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</si>
  <si>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</si>
  <si>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</si>
  <si>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</si>
  <si>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</si>
  <si>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</si>
  <si>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</si>
  <si>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</si>
  <si>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</si>
  <si>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</si>
  <si>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</si>
  <si>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</si>
  <si>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</si>
  <si>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</si>
  <si>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</si>
  <si>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</si>
  <si>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</si>
  <si>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</si>
  <si>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</si>
  <si>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</si>
  <si>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</si>
  <si>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</si>
  <si>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</si>
  <si>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</si>
  <si>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</si>
  <si>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</si>
  <si>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</si>
  <si>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</si>
  <si>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</si>
  <si>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</si>
  <si>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</si>
  <si>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</si>
  <si>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</si>
  <si>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</si>
  <si>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</si>
  <si>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</si>
  <si>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</si>
  <si>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</si>
  <si>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</si>
  <si>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</si>
  <si>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</si>
  <si>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</si>
  <si>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</si>
  <si>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</si>
  <si>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</si>
  <si>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</si>
  <si>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</si>
  <si>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</si>
  <si>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</si>
  <si>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</si>
  <si>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</si>
  <si>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</si>
  <si>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</si>
  <si>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</si>
  <si>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</si>
  <si>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</si>
  <si>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</si>
  <si>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</si>
  <si>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</si>
  <si>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</si>
  <si>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</si>
  <si>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</si>
  <si>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</si>
  <si>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</si>
  <si>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</si>
  <si>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</si>
  <si>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</si>
  <si>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</si>
  <si>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</si>
  <si>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</si>
  <si>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</si>
  <si>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</si>
  <si>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</si>
  <si>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</si>
  <si>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</si>
  <si>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</si>
  <si>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</si>
  <si>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</si>
  <si>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</si>
  <si>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</si>
  <si>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</si>
  <si>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</si>
  <si>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</si>
  <si>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</si>
  <si>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</si>
  <si>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</si>
  <si>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</si>
  <si>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</si>
  <si>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</si>
  <si>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</si>
  <si>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</si>
  <si>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</si>
  <si>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</si>
  <si>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</si>
  <si>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</si>
  <si>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</si>
  <si>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</si>
  <si>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</si>
  <si>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</si>
  <si>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</si>
  <si>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</si>
  <si>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</si>
  <si>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</si>
  <si>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</si>
  <si>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</si>
  <si>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</si>
  <si>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</si>
  <si>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</si>
  <si>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</si>
  <si>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</si>
  <si>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</si>
  <si>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</si>
  <si>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</si>
  <si>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</si>
  <si>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</si>
  <si>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</si>
  <si>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</si>
  <si>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</si>
  <si>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</si>
  <si>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</si>
  <si>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</si>
  <si>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</si>
  <si>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</si>
  <si>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</si>
  <si>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</si>
  <si>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</si>
  <si>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</si>
  <si>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</si>
  <si>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</si>
  <si>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</si>
  <si>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</si>
  <si>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</si>
  <si>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</si>
  <si>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</si>
  <si>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</si>
  <si>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</si>
  <si>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</si>
  <si>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</si>
  <si>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</si>
  <si>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</si>
  <si>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</si>
  <si>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</si>
  <si>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</si>
  <si>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</si>
  <si>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</si>
  <si>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</si>
  <si>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</si>
  <si>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</si>
  <si>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</si>
  <si>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</si>
  <si>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</si>
  <si>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</si>
  <si>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</si>
  <si>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</si>
  <si>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</si>
  <si>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</si>
  <si>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</si>
  <si>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</si>
  <si>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</si>
  <si>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</si>
  <si>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</si>
  <si>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</si>
  <si>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</si>
  <si>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</si>
  <si>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</si>
  <si>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</si>
  <si>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</si>
  <si>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</si>
  <si>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</si>
  <si>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</si>
  <si>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</si>
  <si>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</si>
  <si>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</si>
  <si>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</si>
  <si>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</si>
  <si>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</si>
  <si>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</si>
  <si>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</si>
  <si>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</si>
  <si>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</si>
  <si>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</si>
  <si>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</si>
  <si>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</si>
  <si>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</si>
  <si>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</si>
  <si>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</si>
  <si>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</si>
  <si>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</si>
  <si>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</si>
  <si>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</si>
  <si>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</si>
  <si>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</si>
  <si>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</si>
  <si>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</si>
  <si>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</si>
  <si>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</si>
  <si>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</si>
  <si>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</si>
  <si>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</si>
  <si>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</si>
  <si>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</si>
  <si>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</si>
  <si>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</si>
  <si>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</si>
  <si>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</si>
  <si>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</si>
  <si>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</si>
  <si>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</si>
  <si>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</si>
  <si>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</si>
  <si>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</si>
  <si>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</si>
  <si>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</si>
  <si>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</si>
  <si>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</si>
  <si>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</si>
  <si>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</si>
  <si>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</si>
  <si>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</si>
  <si>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</si>
  <si>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</si>
  <si>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</si>
  <si>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</si>
  <si>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</si>
  <si>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</si>
  <si>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</si>
  <si>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</si>
  <si>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</si>
  <si>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</si>
  <si>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</si>
  <si>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</si>
  <si>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</si>
  <si>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</si>
  <si>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</si>
  <si>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</si>
  <si>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</si>
  <si>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</si>
  <si>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</si>
  <si>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</si>
  <si>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</si>
  <si>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</si>
  <si>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</si>
  <si>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</si>
  <si>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</si>
  <si>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</si>
  <si>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</si>
  <si>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</si>
  <si>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</si>
  <si>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</si>
  <si>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</si>
  <si>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</si>
  <si>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</si>
  <si>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</si>
  <si>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</si>
  <si>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</si>
  <si>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</si>
  <si>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</si>
  <si>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</si>
  <si>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</si>
  <si>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</si>
  <si>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</si>
  <si>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</si>
  <si>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</si>
  <si>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</si>
  <si>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</si>
  <si>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</si>
  <si>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</si>
  <si>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</si>
  <si>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</si>
  <si>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</si>
  <si>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</si>
  <si>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</si>
  <si>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</si>
  <si>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</si>
  <si>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</si>
  <si>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</si>
  <si>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</si>
  <si>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</si>
  <si>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</si>
  <si>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</si>
  <si>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</si>
  <si>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</si>
  <si>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</si>
  <si>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</si>
  <si>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</si>
  <si>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</si>
  <si>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</si>
  <si>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</si>
  <si>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</si>
  <si>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</si>
  <si>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</si>
  <si>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</si>
  <si>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</si>
  <si>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</si>
  <si>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</si>
  <si>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</si>
  <si>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</si>
  <si>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</si>
  <si>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</si>
  <si>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</si>
  <si>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</si>
  <si>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</si>
  <si>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</si>
  <si>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</si>
  <si>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</si>
  <si>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</si>
  <si>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</si>
  <si>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</si>
  <si>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</si>
  <si>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</si>
  <si>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</si>
  <si>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</si>
  <si>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</si>
  <si>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</si>
  <si>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</si>
  <si>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</si>
  <si>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</si>
  <si>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</si>
  <si>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</si>
  <si>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</si>
  <si>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</si>
  <si>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</si>
  <si>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</si>
  <si>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</si>
  <si>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</si>
  <si>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</si>
  <si>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</si>
  <si>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</si>
  <si>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</si>
  <si>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</si>
  <si>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</si>
  <si>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</si>
  <si>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</si>
  <si>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</si>
  <si>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</si>
  <si>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</si>
  <si>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</si>
  <si>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</si>
  <si>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</si>
  <si>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</si>
  <si>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</si>
  <si>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</si>
  <si>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</si>
  <si>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</si>
  <si>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</si>
  <si>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</si>
  <si>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</si>
  <si>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</si>
  <si>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</si>
  <si>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</si>
  <si>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</si>
  <si>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</si>
  <si>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</si>
  <si>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</si>
  <si>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</si>
  <si>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</si>
  <si>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</si>
  <si>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</si>
  <si>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</si>
  <si>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</si>
  <si>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</si>
  <si>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</si>
  <si>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</si>
  <si>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</si>
  <si>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</si>
  <si>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</si>
  <si>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</si>
  <si>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</si>
  <si>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</si>
  <si>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</si>
  <si>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</si>
  <si>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</si>
  <si>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</si>
  <si>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</si>
  <si>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</si>
  <si>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</si>
  <si>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</si>
  <si>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</si>
  <si>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</si>
  <si>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</si>
  <si>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</si>
  <si>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</si>
  <si>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</si>
  <si>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</si>
  <si>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</si>
  <si>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</si>
  <si>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</si>
  <si>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</si>
  <si>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</si>
  <si>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</si>
  <si>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</si>
  <si>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</si>
  <si>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</si>
  <si>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</si>
  <si>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</si>
  <si>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</si>
  <si>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</si>
  <si>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</si>
  <si>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</si>
  <si>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</si>
  <si>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</si>
  <si>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</si>
  <si>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</si>
  <si>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</si>
  <si>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</si>
  <si>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</si>
  <si>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</si>
  <si>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</si>
  <si>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</si>
  <si>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</si>
  <si>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</si>
  <si>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</si>
  <si>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</si>
  <si>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</si>
  <si>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</si>
  <si>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</si>
  <si>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</si>
  <si>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</si>
  <si>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</si>
  <si>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</si>
  <si>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</si>
  <si>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</si>
  <si>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</si>
  <si>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</si>
  <si>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</si>
  <si>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</si>
  <si>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</si>
  <si>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</si>
  <si>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</si>
  <si>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</si>
  <si>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</si>
  <si>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</si>
  <si>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</si>
  <si>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</si>
  <si>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</si>
  <si>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</si>
  <si>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</si>
  <si>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</si>
  <si>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</si>
  <si>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</si>
  <si>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</si>
  <si>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</si>
  <si>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</si>
  <si>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</si>
  <si>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</si>
  <si>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</si>
  <si>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</si>
  <si>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</si>
  <si>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</si>
  <si>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</si>
  <si>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</si>
  <si>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</si>
  <si>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</si>
  <si>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</si>
  <si>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</si>
  <si>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</si>
  <si>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</si>
  <si>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</si>
  <si>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</si>
  <si>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</si>
  <si>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</si>
  <si>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</si>
  <si>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</si>
  <si>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</si>
  <si>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</si>
  <si>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</si>
  <si>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</si>
  <si>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</si>
  <si>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</si>
  <si>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</si>
  <si>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</si>
  <si>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</si>
  <si>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</si>
  <si>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</si>
  <si>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</si>
  <si>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</si>
  <si>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</si>
  <si>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</si>
  <si>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</si>
  <si>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</si>
  <si>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</si>
  <si>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</si>
  <si>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</si>
  <si>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</si>
  <si>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</si>
  <si>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</si>
  <si>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</si>
  <si>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</si>
  <si>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</si>
  <si>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</si>
  <si>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</si>
  <si>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</si>
  <si>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</si>
  <si>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</si>
  <si>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</si>
  <si>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</si>
  <si>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</si>
  <si>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</si>
  <si>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</si>
  <si>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</si>
  <si>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</si>
  <si>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</si>
  <si>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</si>
  <si>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</si>
  <si>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</si>
  <si>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</si>
  <si>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</si>
  <si>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</si>
  <si>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</si>
  <si>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</si>
  <si>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</si>
  <si>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</si>
  <si>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</si>
  <si>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</si>
  <si>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</si>
  <si>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</si>
  <si>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</si>
  <si>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</si>
  <si>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</si>
  <si>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</si>
  <si>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</si>
  <si>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</si>
  <si>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</si>
  <si>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</si>
  <si>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</si>
  <si>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</si>
  <si>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</si>
  <si>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</si>
  <si>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</si>
  <si>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</si>
  <si>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</si>
  <si>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</si>
  <si>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</si>
  <si>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</si>
  <si>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</si>
  <si>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</si>
  <si>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</si>
  <si>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</si>
  <si>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</si>
  <si>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</si>
  <si>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</si>
  <si>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</si>
  <si>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</si>
  <si>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</si>
  <si>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</si>
  <si>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</si>
  <si>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</si>
  <si>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</si>
  <si>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</si>
  <si>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</si>
  <si>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</si>
  <si>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</si>
  <si>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</si>
  <si>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</si>
  <si>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</si>
  <si>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</si>
  <si>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</si>
  <si>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</si>
  <si>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</si>
  <si>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</si>
  <si>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</si>
  <si>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</si>
  <si>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</si>
  <si>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</si>
  <si>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</si>
  <si>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</si>
  <si>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</si>
  <si>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</si>
  <si>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</si>
  <si>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</si>
  <si>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</si>
  <si>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</si>
  <si>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</si>
  <si>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</si>
  <si>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</si>
  <si>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</si>
  <si>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</si>
  <si>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</si>
  <si>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</si>
  <si>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</si>
  <si>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</si>
  <si>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</si>
  <si>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</si>
  <si>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</si>
  <si>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</si>
  <si>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</si>
  <si>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</si>
  <si>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</si>
  <si>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</si>
  <si>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</si>
  <si>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</si>
  <si>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</si>
  <si>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</si>
  <si>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</si>
  <si>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</si>
  <si>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</si>
  <si>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</si>
  <si>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</si>
  <si>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</si>
  <si>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</si>
  <si>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</si>
  <si>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</si>
  <si>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</si>
  <si>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</si>
  <si>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</si>
  <si>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</si>
  <si>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</si>
  <si>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</si>
  <si>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</si>
  <si>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</si>
  <si>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</si>
  <si>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</si>
  <si>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</si>
  <si>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</si>
  <si>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</si>
  <si>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</si>
  <si>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</si>
  <si>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</si>
  <si>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</si>
  <si>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</si>
  <si>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</si>
  <si>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</si>
  <si>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</si>
  <si>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</si>
  <si>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</si>
  <si>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</si>
  <si>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</si>
  <si>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</si>
  <si>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</si>
  <si>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</si>
  <si>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</si>
  <si>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</si>
  <si>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</si>
  <si>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</si>
  <si>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</si>
  <si>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</si>
  <si>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</si>
  <si>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</si>
  <si>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</si>
  <si>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</si>
  <si>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</si>
  <si>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</si>
  <si>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</si>
  <si>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</si>
  <si>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</si>
  <si>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</si>
  <si>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</si>
  <si>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</si>
  <si>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</si>
  <si>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</si>
  <si>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</si>
  <si>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</si>
  <si>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</si>
  <si>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</si>
  <si>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</si>
  <si>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</si>
  <si>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</si>
  <si>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</si>
  <si>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</si>
  <si>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</si>
  <si>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</si>
  <si>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</si>
  <si>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</si>
  <si>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</si>
  <si>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</si>
  <si>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</si>
  <si>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</si>
  <si>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</si>
  <si>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</si>
  <si>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</si>
  <si>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</si>
  <si>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</si>
  <si>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</si>
  <si>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</si>
  <si>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</si>
  <si>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</si>
  <si>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</si>
  <si>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</si>
  <si>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</si>
  <si>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</si>
  <si>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</si>
  <si>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</si>
  <si>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</si>
  <si>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</si>
  <si>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</si>
  <si>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</si>
  <si>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</si>
  <si>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</si>
  <si>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</si>
  <si>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</si>
  <si>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</si>
  <si>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</si>
  <si>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</si>
  <si>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</si>
  <si>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</si>
  <si>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</si>
  <si>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</si>
  <si>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</si>
  <si>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</si>
  <si>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</si>
  <si>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</si>
  <si>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</si>
  <si>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</si>
  <si>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</si>
  <si>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</si>
  <si>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</si>
  <si>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</si>
  <si>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</si>
  <si>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</si>
  <si>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</si>
  <si>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</si>
  <si>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</si>
  <si>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</si>
  <si>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</si>
  <si>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</si>
  <si>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</si>
  <si>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</si>
  <si>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</si>
  <si>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</si>
  <si>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</si>
  <si>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</si>
  <si>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</si>
  <si>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</si>
  <si>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</si>
  <si>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</si>
  <si>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</si>
  <si>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</si>
  <si>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</si>
  <si>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</si>
  <si>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</si>
  <si>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</si>
  <si>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</si>
  <si>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</si>
  <si>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</si>
  <si>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</si>
  <si>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</si>
  <si>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</si>
  <si>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</si>
  <si>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</si>
  <si>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</si>
  <si>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</si>
  <si>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</si>
  <si>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</si>
  <si>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</si>
  <si>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</si>
  <si>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</si>
  <si>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</si>
  <si>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</si>
  <si>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</si>
  <si>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</si>
  <si>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</si>
  <si>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</si>
  <si>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</si>
  <si>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</si>
  <si>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</si>
  <si>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</si>
  <si>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</si>
  <si>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</si>
  <si>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</si>
  <si>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</si>
  <si>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</si>
  <si>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</si>
  <si>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</si>
  <si>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</si>
  <si>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</si>
  <si>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</si>
  <si>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</si>
  <si>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</si>
  <si>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</si>
  <si>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</si>
  <si>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</si>
  <si>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</si>
  <si>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</si>
  <si>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</si>
  <si>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</si>
  <si>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</si>
  <si>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</si>
  <si>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</si>
  <si>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</si>
  <si>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</si>
  <si>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</si>
  <si>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</si>
  <si>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</si>
  <si>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</si>
  <si>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</si>
  <si>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</si>
  <si>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</si>
  <si>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</si>
  <si>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</si>
  <si>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</si>
  <si>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</si>
  <si>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</si>
  <si>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</si>
  <si>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</si>
  <si>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</si>
  <si>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</si>
  <si>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</si>
  <si>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</si>
  <si>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</si>
  <si>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</si>
  <si>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</si>
  <si>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</si>
  <si>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</si>
  <si>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</si>
  <si>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</si>
  <si>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</si>
  <si>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</si>
  <si>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</si>
  <si>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</si>
  <si>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</si>
  <si>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</si>
  <si>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</si>
  <si>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</si>
  <si>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</si>
  <si>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</si>
  <si>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</si>
  <si>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</si>
  <si>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</si>
  <si>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</si>
  <si>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</si>
  <si>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</si>
  <si>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</si>
  <si>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</si>
  <si>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</si>
  <si>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</si>
  <si>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</si>
  <si>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</si>
  <si>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</si>
  <si>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</si>
  <si>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</si>
  <si>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</si>
  <si>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</si>
  <si>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</si>
  <si>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</si>
  <si>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</si>
  <si>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</si>
  <si>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</si>
  <si>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</si>
  <si>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</si>
  <si>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</si>
  <si>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</si>
  <si>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</si>
  <si>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</si>
  <si>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</si>
  <si>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</si>
  <si>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</si>
  <si>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</si>
  <si>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</si>
  <si>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</si>
  <si>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</si>
  <si>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</si>
  <si>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</si>
  <si>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</si>
  <si>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</si>
  <si>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</si>
  <si>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</si>
  <si>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</si>
  <si>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</si>
  <si>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</si>
  <si>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</si>
  <si>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</si>
  <si>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</si>
  <si>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</si>
  <si>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</si>
  <si>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</si>
  <si>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</si>
  <si>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</si>
  <si>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</si>
  <si>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</si>
  <si>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</si>
  <si>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</si>
  <si>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</si>
  <si>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</si>
  <si>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</si>
  <si>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</si>
  <si>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</si>
  <si>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</si>
  <si>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</si>
  <si>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</si>
  <si>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</si>
  <si>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</si>
  <si>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</si>
  <si>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</si>
  <si>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</si>
  <si>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</si>
  <si>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</si>
  <si>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</si>
  <si>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</si>
  <si>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</si>
  <si>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</si>
  <si>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</si>
  <si>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</si>
  <si>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</si>
  <si>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</si>
  <si>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</si>
  <si>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</si>
  <si>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</si>
  <si>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</si>
  <si>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</si>
  <si>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</si>
  <si>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</si>
  <si>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</si>
  <si>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</si>
  <si>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</si>
  <si>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</si>
  <si>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</si>
  <si>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</si>
  <si>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</si>
  <si>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</si>
  <si>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</si>
  <si>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</si>
  <si>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</si>
  <si>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</si>
  <si>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</si>
  <si>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</si>
  <si>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</si>
  <si>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</si>
  <si>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</si>
  <si>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</si>
  <si>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</si>
  <si>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</si>
  <si>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</si>
  <si>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</si>
  <si>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</si>
  <si>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</si>
  <si>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</si>
  <si>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</si>
  <si>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</si>
  <si>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</si>
  <si>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</si>
  <si>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</si>
  <si>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</si>
  <si>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</si>
  <si>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</si>
  <si>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</si>
  <si>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</si>
  <si>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</si>
  <si>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</si>
  <si>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</si>
  <si>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</si>
  <si>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</si>
  <si>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</si>
  <si>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</si>
  <si>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</si>
  <si>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</si>
  <si>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</si>
  <si>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</si>
  <si>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</si>
  <si>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</si>
  <si>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</si>
  <si>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</si>
  <si>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</si>
  <si>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</si>
  <si>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</si>
  <si>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</si>
  <si>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</si>
  <si>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</si>
  <si>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</si>
  <si>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</si>
  <si>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</si>
  <si>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</si>
  <si>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</si>
  <si>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</si>
  <si>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</si>
  <si>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</si>
  <si>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</si>
  <si>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</si>
  <si>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</si>
  <si>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</si>
  <si>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</si>
  <si>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</si>
  <si>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</si>
  <si>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</si>
  <si>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</si>
  <si>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</si>
  <si>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</si>
  <si>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</si>
  <si>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</si>
  <si>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</si>
  <si>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</si>
  <si>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</si>
  <si>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</si>
  <si>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</si>
  <si>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</si>
  <si>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</si>
  <si>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</si>
  <si>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</si>
  <si>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</si>
  <si>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</si>
  <si>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</si>
  <si>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</si>
  <si>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</si>
  <si>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</si>
  <si>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</si>
  <si>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</si>
  <si>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</si>
  <si>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</si>
  <si>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</si>
  <si>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</si>
  <si>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</si>
  <si>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</si>
  <si>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</si>
  <si>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</si>
  <si>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</si>
  <si>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</si>
  <si>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</si>
  <si>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</si>
  <si>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</si>
  <si>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</si>
  <si>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</si>
  <si>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</si>
  <si>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</si>
  <si>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</si>
  <si>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</si>
  <si>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</si>
  <si>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</si>
  <si>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</si>
  <si>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</si>
  <si>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</si>
  <si>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</si>
  <si>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</si>
  <si>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</si>
  <si>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</si>
  <si>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</si>
  <si>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</si>
  <si>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</si>
  <si>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</si>
  <si>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</si>
  <si>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</si>
  <si>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</si>
  <si>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</si>
  <si>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</si>
  <si>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</si>
  <si>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</si>
  <si>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</si>
  <si>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</si>
  <si>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</si>
  <si>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</si>
  <si>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</si>
  <si>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</si>
  <si>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</si>
  <si>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</si>
  <si>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</si>
  <si>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</si>
  <si>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</si>
  <si>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</si>
  <si>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</si>
  <si>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</si>
  <si>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</si>
  <si>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</si>
  <si>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</si>
  <si>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</si>
  <si>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</si>
  <si>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</si>
  <si>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</si>
  <si>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</si>
  <si>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</si>
  <si>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</si>
  <si>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</si>
  <si>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</si>
  <si>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</si>
  <si>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</si>
  <si>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</si>
  <si>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</si>
  <si>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</si>
  <si>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</si>
  <si>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</si>
  <si>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</si>
  <si>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</si>
  <si>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</si>
  <si>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</si>
  <si>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</si>
  <si>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</si>
  <si>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</si>
  <si>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</si>
  <si>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</si>
  <si>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</si>
  <si>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</si>
  <si>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</si>
  <si>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</si>
  <si>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</si>
  <si>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</si>
  <si>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</si>
  <si>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</si>
  <si>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</si>
  <si>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</si>
  <si>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</si>
  <si>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</si>
  <si>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</si>
  <si>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</si>
  <si>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</si>
  <si>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</si>
  <si>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</si>
  <si>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</si>
  <si>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</si>
  <si>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</si>
  <si>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</si>
  <si>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</si>
  <si>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</si>
  <si>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</si>
  <si>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</si>
  <si>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</si>
  <si>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</si>
  <si>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</si>
  <si>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</si>
  <si>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</si>
  <si>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</si>
  <si>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</si>
  <si>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</si>
  <si>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</si>
  <si>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</si>
  <si>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</si>
  <si>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</si>
  <si>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</si>
  <si>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</si>
  <si>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</si>
  <si>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</si>
  <si>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</si>
  <si>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</si>
  <si>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</si>
  <si>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</si>
  <si>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</si>
  <si>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</si>
  <si>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</si>
  <si>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</si>
  <si>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</si>
  <si>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</si>
  <si>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</si>
  <si>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</si>
  <si>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</si>
  <si>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</si>
  <si>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</si>
  <si>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</si>
  <si>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</si>
  <si>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</si>
  <si>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</si>
  <si>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</si>
  <si>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</si>
  <si>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</si>
  <si>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</si>
  <si>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</si>
  <si>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</si>
  <si>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</si>
  <si>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</si>
  <si>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</si>
  <si>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</si>
  <si>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</si>
  <si>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</si>
  <si>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</si>
  <si>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</si>
  <si>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</si>
  <si>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</si>
  <si>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</si>
  <si>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</si>
  <si>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</si>
  <si>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</si>
  <si>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</si>
  <si>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</si>
  <si>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</si>
  <si>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</si>
  <si>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</si>
  <si>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</si>
  <si>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</si>
  <si>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</si>
  <si>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</si>
  <si>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</si>
  <si>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</si>
  <si>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</si>
  <si>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</si>
  <si>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</si>
  <si>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</si>
  <si>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</si>
  <si>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</si>
  <si>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</si>
  <si>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</si>
  <si>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</si>
  <si>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</si>
  <si>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</si>
  <si>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</si>
  <si>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</si>
  <si>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</si>
  <si>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</si>
  <si>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</si>
  <si>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</si>
  <si>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</si>
  <si>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</si>
  <si>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</si>
  <si>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</si>
  <si>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</si>
  <si>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</si>
  <si>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</si>
  <si>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</si>
  <si>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</si>
  <si>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</si>
  <si>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</si>
  <si>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</si>
  <si>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</si>
  <si>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</si>
  <si>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</si>
  <si>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</si>
  <si>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</si>
  <si>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</si>
  <si>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</si>
  <si>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</si>
  <si>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</si>
  <si>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</si>
  <si>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</si>
  <si>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</si>
  <si>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</si>
  <si>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</si>
  <si>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</si>
  <si>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</si>
  <si>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</si>
  <si>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</si>
  <si>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</si>
  <si>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</si>
  <si>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</si>
  <si>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</si>
  <si>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</si>
  <si>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</si>
  <si>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</si>
  <si>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</si>
  <si>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</si>
  <si>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</si>
  <si>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</si>
  <si>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</si>
  <si>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</si>
  <si>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</si>
  <si>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</si>
  <si>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</si>
  <si>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</si>
  <si>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</si>
  <si>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</si>
  <si>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</si>
  <si>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</si>
  <si>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</si>
  <si>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</si>
  <si>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</si>
  <si>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</si>
  <si>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</si>
  <si>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</si>
  <si>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</si>
  <si>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</si>
  <si>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</si>
  <si>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</si>
  <si>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</si>
  <si>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</si>
  <si>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</si>
  <si>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</si>
  <si>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</si>
  <si>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</si>
  <si>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</si>
  <si>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</si>
  <si>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</si>
  <si>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</si>
  <si>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</si>
  <si>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</si>
  <si>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</si>
  <si>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</si>
  <si>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</si>
  <si>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</si>
  <si>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</si>
  <si>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</si>
  <si>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</si>
  <si>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</si>
  <si>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</si>
  <si>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</si>
  <si>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</si>
  <si>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</si>
  <si>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</si>
  <si>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</si>
  <si>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</si>
  <si>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</si>
  <si>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</si>
  <si>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</si>
  <si>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</si>
  <si>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</si>
  <si>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</si>
  <si>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</si>
  <si>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</si>
  <si>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</si>
  <si>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</si>
  <si>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</si>
  <si>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</si>
  <si>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</si>
  <si>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</si>
  <si>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</si>
  <si>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</si>
  <si>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</si>
  <si>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</si>
  <si>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</si>
  <si>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</si>
  <si>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</si>
  <si>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</si>
  <si>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</si>
  <si>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</si>
  <si>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</si>
  <si>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</si>
  <si>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</si>
  <si>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</si>
  <si>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</si>
  <si>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</si>
  <si>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</si>
  <si>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</si>
  <si>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</si>
  <si>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</si>
  <si>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</si>
  <si>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</si>
  <si>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</si>
  <si>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</si>
  <si>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</si>
  <si>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</si>
  <si>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</si>
  <si>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</si>
  <si>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</si>
  <si>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</si>
  <si>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</si>
  <si>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</si>
  <si>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</si>
  <si>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</si>
  <si>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</si>
  <si>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</si>
  <si>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</si>
  <si>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</si>
  <si>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</si>
  <si>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</si>
  <si>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</si>
  <si>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</si>
  <si>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</si>
  <si>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</si>
  <si>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</si>
  <si>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</si>
  <si>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</si>
  <si>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</si>
  <si>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</si>
  <si>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</si>
  <si>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</si>
  <si>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</si>
  <si>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</si>
  <si>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</si>
  <si>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</si>
  <si>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</si>
  <si>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</si>
  <si>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</si>
  <si>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</si>
  <si>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</si>
  <si>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</si>
  <si>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</si>
  <si>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</si>
  <si>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</si>
  <si>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</si>
  <si>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</si>
  <si>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</si>
  <si>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</si>
  <si>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</si>
  <si>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</si>
  <si>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</si>
  <si>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</si>
  <si>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</si>
  <si>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</si>
  <si>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</si>
  <si>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</si>
  <si>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</si>
  <si>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</si>
  <si>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</si>
  <si>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</si>
  <si>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</si>
  <si>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</si>
  <si>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</si>
  <si>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</si>
  <si>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</si>
  <si>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</si>
  <si>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</si>
  <si>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</si>
  <si>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</si>
  <si>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</si>
  <si>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</si>
  <si>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</si>
  <si>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</si>
  <si>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</si>
  <si>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</si>
  <si>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</si>
  <si>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</si>
  <si>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</si>
  <si>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</si>
  <si>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</si>
  <si>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</si>
  <si>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</si>
  <si>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</si>
  <si>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</si>
  <si>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</si>
  <si>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</si>
  <si>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</si>
  <si>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</si>
  <si>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</si>
  <si>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</si>
  <si>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</si>
  <si>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</si>
  <si>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</si>
  <si>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</si>
  <si>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</si>
  <si>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</si>
  <si>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</si>
  <si>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</si>
  <si>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</si>
  <si>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</si>
  <si>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</si>
  <si>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</si>
  <si>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</si>
  <si>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</si>
  <si>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</si>
  <si>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</si>
  <si>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</si>
  <si>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</si>
  <si>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</si>
  <si>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</si>
  <si>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</si>
  <si>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</si>
  <si>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</si>
  <si>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</si>
  <si>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</si>
  <si>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</si>
  <si>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</si>
  <si>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</si>
  <si>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</si>
  <si>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</si>
  <si>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</si>
  <si>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</si>
  <si>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</si>
  <si>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</si>
  <si>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</si>
  <si>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</si>
  <si>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</si>
  <si>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</si>
  <si>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</si>
  <si>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</si>
  <si>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</si>
  <si>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</si>
  <si>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</si>
  <si>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</si>
  <si>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</si>
  <si>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</si>
  <si>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</si>
  <si>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</si>
  <si>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</si>
  <si>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</si>
  <si>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</si>
  <si>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</si>
  <si>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</si>
  <si>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</si>
  <si>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</si>
  <si>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</si>
  <si>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</si>
  <si>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</si>
  <si>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</si>
  <si>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</si>
  <si>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</si>
  <si>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</si>
  <si>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</si>
  <si>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</si>
  <si>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</si>
  <si>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</si>
  <si>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</si>
  <si>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</si>
  <si>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</si>
  <si>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</si>
  <si>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</si>
  <si>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</si>
  <si>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</si>
  <si>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</si>
  <si>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</si>
  <si>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</si>
  <si>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</si>
  <si>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</si>
  <si>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</si>
  <si>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</si>
  <si>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</si>
  <si>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</si>
  <si>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</si>
  <si>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</si>
  <si>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</si>
  <si>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</si>
  <si>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</si>
  <si>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</si>
  <si>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</si>
  <si>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</si>
  <si>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</si>
  <si>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</si>
  <si>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</si>
  <si>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</si>
  <si>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</si>
  <si>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</si>
  <si>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</si>
  <si>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</si>
  <si>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</si>
  <si>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</si>
  <si>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</si>
  <si>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</si>
  <si>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</si>
  <si>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</si>
  <si>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</si>
  <si>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</si>
  <si>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</si>
  <si>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</si>
  <si>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</si>
  <si>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</si>
  <si>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</si>
  <si>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</si>
  <si>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</si>
  <si>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</si>
  <si>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</si>
  <si>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</si>
  <si>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</si>
  <si>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</si>
  <si>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</si>
  <si>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</si>
  <si>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</si>
  <si>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</si>
  <si>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</si>
  <si>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</si>
  <si>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</si>
  <si>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</si>
  <si>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</si>
  <si>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</si>
  <si>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</si>
  <si>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</si>
  <si>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</si>
  <si>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</si>
  <si>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</si>
  <si>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</si>
  <si>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</si>
  <si>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</si>
  <si>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</si>
  <si>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</si>
  <si>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</si>
  <si>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</si>
  <si>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</si>
  <si>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</si>
  <si>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</si>
  <si>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</si>
  <si>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</si>
  <si>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</si>
  <si>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</si>
  <si>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</si>
  <si>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</si>
  <si>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</si>
  <si>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</si>
  <si>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</si>
  <si>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</si>
  <si>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</si>
  <si>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</si>
  <si>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</si>
  <si>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</si>
  <si>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</si>
  <si>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</si>
  <si>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</si>
  <si>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</si>
  <si>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</si>
  <si>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</si>
  <si>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</si>
  <si>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</si>
  <si>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</si>
  <si>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</si>
  <si>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</si>
  <si>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</si>
  <si>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</si>
  <si>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</si>
  <si>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</si>
  <si>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</si>
  <si>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</si>
  <si>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</si>
  <si>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</si>
  <si>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</si>
  <si>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</si>
  <si>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</si>
  <si>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</si>
  <si>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</si>
  <si>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</si>
  <si>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</si>
  <si>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</si>
  <si>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</si>
  <si>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</si>
  <si>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</si>
  <si>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</si>
  <si>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</si>
  <si>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</si>
  <si>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</si>
  <si>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PCM-20251005-00001351</t>
  </si>
  <si>
    <t xml:space="preserve">ETA 90 min </t>
  </si>
  <si>
    <t>PCM-20251005-00001392</t>
  </si>
  <si>
    <t>ETA 44 km</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</si>
  <si>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</si>
  <si>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</si>
  <si>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</si>
  <si>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</si>
  <si>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</si>
  <si>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</si>
  <si>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</si>
  <si>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</si>
  <si>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</si>
  <si>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</si>
  <si>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</si>
  <si>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</si>
  <si>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</si>
  <si>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</si>
  <si>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</si>
  <si>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</si>
  <si>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</si>
  <si>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TT-20251005-01479</t>
  </si>
  <si>
    <t xml:space="preserve">EM team need 20 min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</si>
  <si>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</si>
  <si>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</si>
  <si>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</si>
  <si>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</si>
  <si>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</si>
  <si>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</si>
  <si>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</si>
  <si>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</si>
  <si>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Sceco team working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</si>
</sst>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family val="2"/>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9" totalsRowShown="0" headerRowDxfId="157" dataDxfId="156" headerRowBorderDxfId="154" tableBorderDxfId="155" totalsRowBorderDxfId="153">
  <autoFilter ref="A1:CJ2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272.45585856481193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45935.404284722223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45935.404284722223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45935.404284722223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45935.404284722223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45935.404284722223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45935.404284722223</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45935.404284490738</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45935.404284490738</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45935.404284722223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45935.404284722223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45935.404284722223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45935.404284722223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45935.404284722223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45935.404284722223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45935.404284722223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45935.404284722223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45935.404284722223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45935.404284722223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45935.404284722223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45935.404284722223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45935.404284722223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45935.404284722223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45935.404284722223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45935.404284722223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45935.404284722223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45935.404284722223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45935.404284722223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45935.404284722223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45935.404284722223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45935.404284722223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FDD5FEC5-2A3D-4564-A7C0-C6403CAA274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9"/>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243.75250208332727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128.67720115740667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110.4044465277766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0.15612476851674728</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27558</v>
      </c>
      <c r="E7" s="131" t="s">
        <v>38964</v>
      </c>
      <c r="F7" s="132">
        <v>45935.368587962963</v>
      </c>
      <c r="G7" s="133">
        <f ca="1">IFERROR(NOW()-F7,"-")</f>
        <v>3.5696527775144204E-2</v>
      </c>
      <c r="H7" s="132">
        <v>45935.359560185185</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8470</v>
      </c>
      <c r="E8" s="131" t="s">
        <v>38964</v>
      </c>
      <c r="F8" s="132">
        <v>45935.384513888886</v>
      </c>
      <c r="G8" s="133">
        <f ca="1">IFERROR(NOW()-F8,"-")</f>
        <v>1.9770601851632819E-2</v>
      </c>
      <c r="H8" s="132">
        <v>45935.368541666663</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45935.404284490738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45935.404284490738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45935.404284490738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45935.404284490738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45935.404284490738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45935.404284490738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45935.404284490738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45935.404284490738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45935.404284490738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45935.404284490738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45935.404284490738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45935.404284490738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45935.404284490738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45935.404284490738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45935.404284490738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45935.404284490738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45935.404284490738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45935.404284490738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45935.404284490738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45935.404284490738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45935.404284490738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45935.404284490738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45935.404284490738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45935.404284490738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45935.404284490738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45935.404284490738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45935.404284490738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45935.404284490738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45935.404284490738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45935.404284490738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45935.404284490738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45935.404284490738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45935.404284490738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45935.404284490738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45935.404284490738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45935.404284490738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45935.404284490738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45935.404284490738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45935.404284490738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45935.404284490738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45935.404284490738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45935.404284490738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45935.404284490738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45935.404284490738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45935.404284490738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45935.404284490738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45935.404284490738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45935.404284490738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45935.404284490738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45935.404284490738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45935.404284490738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45935.404284490738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45935.404284490738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45935.404284490738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45935.404284490738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45935.404284490738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45935.404284490738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45935.404284490738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45935.404284490738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45935.404284490738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45935.404284490738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45935.404284490738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45935.404284490738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45935.404284490738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45935.404284490738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45935.404284490738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45935.404284490738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45935.404284490738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45935.404284490738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45935.404284490738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45935.404284490738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45935.404284490738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45935.404284490738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45935.404284490738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45935.404284490738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45935.404284490738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45935.404284490738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45935.404284490738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45935.404284490738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45935.404284490738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45935.404284490738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45935.404284490738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45935.404284490738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45935.404284490738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45935.404284490738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45935.404284490738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45935.404284490738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45935.404284490738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45935.404284490738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45935.404284490738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45935.404284490738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45935.404284490738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45935.404284490738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45935.404284490738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45935.404284490738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45935.404284490738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45935.404284490738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45935.404284490738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45935.404284490738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45935.404284490738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45935.404284490738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45935.404284490738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45935.404284490738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45935.404284490738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45935.404284490738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45935.404284490738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45935.404284490738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45935.404284490738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45935.404284490738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45935.404284490738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45935.404284490738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45935.404284490738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45935.404284490738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45935.404284490738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45935.404284490738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45935.404284490738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45935.404284490738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45935.404284490738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45935.404284490738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45935.404284490738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45935.404284490738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45935.404284490738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45935.404284490738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45935.404284490738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45935.404284490738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45935.404284490738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45935.404284490738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45935.404284490738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45935.404284490738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45935.404284490738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45935.404284490738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45935.404284490738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45935.404284490738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45935.404284490738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45935.404284490738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45935.404284490738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45935.404284490738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45935.404284490738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45935.404284490738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45935.404284490738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45935.404284490738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45935.404284490738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45935.404284490738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45935.404284490738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45935.404284490738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45935.404284490738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45935.404284490738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45935.404284490738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45935.404284490738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45935.404284490738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45935.404284490738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45935.404284490738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45935.404284490738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45935.404284490738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45935.404284490738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45935.404284490738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45935.404284490738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45935.404284490738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45935.404284490738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45935.404284490738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45935.404284490738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45935.404284490738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45935.404284490738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45935.404284490738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45935.404284490738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45935.404284490738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45935.404284490738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45935.404284490738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45935.404284490738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45935.404284490738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45935.404284490738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45935.404284490738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45935.404284490738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45935.404284490738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45935.404284490738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45935.404284490738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45935.404284490738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45935.404284490738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45935.404284490738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45935.404284490738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45935.404284490738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45935.404284490738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45935.404284490738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45935.404284490738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45935.404284490738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45935.404284490738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45935.404284490738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45935.404284490738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45935.404284490738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45935.404284490738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45935.404284490738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45935.404284490738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45935.404284490738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45935.404284490738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45935.404284490738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45935.404284490738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45935.404284490738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45935.404284490738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45935.404284490738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45935.404284490738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45935.404284490738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45935.404284490738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45935.404284490738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45935.404284490738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45935.404284490738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45935.404284490738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45935.404284490738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45935.404284490738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45935.404284490738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45935.404284490738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45935.404284490738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45935.404284490738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45935.404284490738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45935.404284490738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45935.404284490738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45935.404284490738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45935.404284490738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45935.404284490738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45935.404284490738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45935.404284490738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45935.404284490738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45935.404284490738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45935.404284490738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45935.404284490738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45935.404284490738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45935.404284490738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45935.404284490738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45935.404284490738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45935.404284490738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45935.404284490738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45935.404284490738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45935.404284490738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45935.404284490738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45935.404284490738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45935.404284490738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45935.404284490738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45935.404284490738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45935.404284490738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45935.404284490738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45935.404284490738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45935.404284490738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45935.404284490738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45935.404284490738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45935.404284490738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45935.404284490738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45935.404284490738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45935.404284490738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45935.404284490738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45935.404284490738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45935.404284490738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45935.404284490738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45935.404284490738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45935.404284490738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45935.404284490738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45935.404284490738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45935.404284490738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45935.404284490738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45935.404284490738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45935.404284490738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45935.404284490738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45935.404284490738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45935.404284490738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45935.404284490738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45935.404284490738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45935.404284490738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45935.404284490738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45935.404284490738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45935.404284490738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45935.404284490738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45935.404284490738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45935.404284490738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45935.404284490738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45935.404284490738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45935.404284490738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45935.404284490738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45935.404284490738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45935.404284490738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45935.404284490738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45935.404284490738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45935.404284490738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45935.404284490738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45935.404284490738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45935.404284490738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45935.404284490738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45935.404284490738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45935.404284490738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45935.404284490738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45935.404284490738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45935.404284490738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45935.404284490738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45935.404284490738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sheetData>
  <dataValidations count="2">
    <dataValidation allowBlank="1" showInputMessage="1" showErrorMessage="1" sqref="E1" xr:uid="{4D935161-CDD3-4592-B877-3FB59C99E142}"/>
    <dataValidation type="list" allowBlank="1" showInputMessage="1" showErrorMessage="1" sqref="E3:E2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11543</v>
      </c>
      <c r="E2" s="18" t="s">
        <v>38964</v>
      </c>
      <c r="F2" s="142">
        <v>45935.374467592592</v>
      </c>
      <c r="G2" s="21">
        <f t="shared" ref="G2:G52" ca="1" si="0">IFERROR(NOW()-F2,"-")</f>
        <v>2.9816898146236781E-2</v>
      </c>
      <c r="H2" s="142">
        <v>45935.277465277781</v>
      </c>
      <c r="I2" s="19" t="str">
        <f>IFERROR(VLOOKUP(D2,DB!A:F,6,0),"")</f>
        <v>SCECO</v>
      </c>
      <c r="J2" s="18" t="str">
        <f>IFERROR(VLOOKUP(D2,DB!A:G,7,0),"")</f>
        <v>Weak</v>
      </c>
      <c r="K2" s="50" t="s">
        <v>39059</v>
      </c>
      <c r="L2" s="23" t="str">
        <f>IFERROR(VLOOKUP(D2,DB!A:I,9,0),"")</f>
        <v>Latis</v>
      </c>
    </row>
    <row r="3" spans="1:13" ht="15" customHeight="1">
      <c r="A3" s="19"/>
      <c r="B3" s="75" t="str">
        <f>IFERROR(VLOOKUP(D3,DB!A:K,11,0),"")</f>
        <v/>
      </c>
      <c r="C3" s="18"/>
      <c r="D3" s="18"/>
      <c r="E3" s="18"/>
      <c r="F3" s="20"/>
      <c r="G3" s="21">
        <f t="shared" ca="1" si="0"/>
        <v>45935.404284490738</v>
      </c>
      <c r="H3" s="22"/>
      <c r="I3" s="19" t="str">
        <f>IFERROR(VLOOKUP(D3,DB!A:F,6,0),"")</f>
        <v/>
      </c>
      <c r="J3" s="18" t="str">
        <f>IFERROR(VLOOKUP(D3,DB!A:G,7,0),"")</f>
        <v/>
      </c>
      <c r="K3" s="50"/>
      <c r="L3" s="23" t="str">
        <f>IFERROR(VLOOKUP(D3,DB!A:I,9,0),"")</f>
        <v/>
      </c>
    </row>
    <row r="4" spans="1:13" ht="15" customHeight="1">
      <c r="A4" s="19"/>
      <c r="B4" s="75" t="str">
        <f>IFERROR(VLOOKUP(D4,DB!A:K,11,0),"")</f>
        <v>R3</v>
      </c>
      <c r="C4" s="18"/>
      <c r="D4" s="18" t="s">
        <v>23651</v>
      </c>
      <c r="E4" s="18"/>
      <c r="F4" s="20"/>
      <c r="G4" s="21">
        <f t="shared" ca="1" si="0"/>
        <v>45935.404284490738</v>
      </c>
      <c r="H4" s="22"/>
      <c r="I4" s="19" t="str">
        <f>IFERROR(VLOOKUP(D4,DB!A:F,6,0),"")</f>
        <v>SCECO</v>
      </c>
      <c r="J4" s="18" t="str">
        <f>IFERROR(VLOOKUP(D4,DB!A:G,7,0),"")</f>
        <v>Dead</v>
      </c>
      <c r="K4" s="50"/>
      <c r="L4" s="23" t="str">
        <f>IFERROR(VLOOKUP(D4,DB!A:I,9,0),"")</f>
        <v>Latis</v>
      </c>
    </row>
    <row r="5" spans="1:13" ht="15" customHeight="1">
      <c r="A5" s="19"/>
      <c r="B5" s="75" t="str">
        <f>IFERROR(VLOOKUP(D5,DB!A:K,11,0),"")</f>
        <v/>
      </c>
      <c r="C5" s="18"/>
      <c r="D5" s="18"/>
      <c r="E5" s="18"/>
      <c r="F5" s="20"/>
      <c r="G5" s="21">
        <f t="shared" ca="1" si="0"/>
        <v>45935.404284490738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45935.404284490738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45935.404284490738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45935.404284490738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45935.404284490738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45935.404284490738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45935.404284490738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45935.404284490738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45935.404284490738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45935.404284490738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45935.404284490738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45935.404284490738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45935.404284490738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45935.404284490738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45935.404284490738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45935.404284490738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45935.404284490738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45935.404284490738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45935.404284490738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45935.404284490738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45935.404284490738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45935.404284490738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45935.404284490738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45935.404284490738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45935.404284490738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45935.404284490738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45935.404284490738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45935.404284490738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45935.404284490738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45935.404284490738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45935.404284490738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45935.404284490738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45935.404284490738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45935.404284490738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45935.404284490738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45935.404284490738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45935.404284490738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45935.404284490738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45935.404284490738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45935.404284490738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45935.404284490738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45935.404284490738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45935.404284490738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45935.404284490738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45935.404284490738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45935.404284490738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45935.404284490738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45935.404284490738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45935.404284490738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45935.404284490738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45935.404284490738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45935.404284490738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45935.404284490738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45935.404284490738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45935.404284490738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45935.404284490738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45935.404284490738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45935.404284490738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45935.404284490738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45935.404284490738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45935.404284490738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45935.404284490738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45935.404284490738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45935.404284490738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45935.404284490738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45935.404284490738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45935.404284490738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45935.404284490738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45935.404284490738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45935.404284490738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45935.404284490738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45935.404284490738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45935.404284490738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45935.404284490738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45935.404284490738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45935.404284490738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45935.404284490738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45935.404284490738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45935.404284490738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45935.404284490738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45935.404284490738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45935.404284490738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45935.404284490738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45935.404284490738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45935.404284490738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45935.404284490738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45935.404284490738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45935.404284490738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45935.404284490738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45935.404284490738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45935.404284490738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45935.404284490738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45935.404284490738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45935.404284490738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45935.404284490738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45935.404284490738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45935.404284490738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45935.404284490738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45935.404284490738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45935.404284490738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45935.404284490738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45935.404284490738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45935.404284490738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45935.404284490738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45935.404284490738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45935.404284490738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45935.404284490738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45935.404284490738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45935.404284490738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45935.404284490738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45935.404284490738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45935.404284490738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45935.404284490738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45935.404284490738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45935.404284490738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45935.404284490738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45935.404284490738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45935.404284490738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45935.404284490738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45935.404284490738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45935.404284490738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45935.404284490738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45935.404284490738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45935.404284490738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45935.404284490738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45935.404284490738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45935.404284490738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45935.404284490738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45935.404284490738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45935.404284490738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45935.404284490738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45935.404284490738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45935.404284490738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45935.404284490738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45935.404284490738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45935.404284490738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45935.404284490738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45935.404284490738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45935.404284490738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45935.404284490738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45935.404284490738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45935.404284490738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45935.404284490738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45935.404284490738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45935.404284490738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45935.404284490738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45935.404284490738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45935.404284490738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45935.404284490738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45935.404284490738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45935.404284490738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45935.404284490738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45935.404284490738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45935.404284490738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45935.404284490738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45935.404284490738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45935.404284490738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45935.404284490738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45935.404284490738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45935.404284490738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45935.404284490738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45935.404284490738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45935.404284490738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45935.404284490738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45935.404284490738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45935.404284490738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45935.404284490738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45935.404284490738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45935.404284490738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45935.404284490738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45935.404284490738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45935.404284490738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45935.404284490738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45935.404284490738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45935.404284490738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45935.404284490738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45935.404284490738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45935.404284490738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45935.404284490738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45935.404284490738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45935.404284490738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45935.404284490738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45935.404284490738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45935.404284490738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45935.404284490738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45935.404284490738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45935.404284490738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45935.404284490738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45935.404284490738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45935.404284490738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45935.404284490738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45935.404284490738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45935.404284490738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45935.404284490738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45935.404284490738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45935.404284490738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45935.404284490738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45935.404284490738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45935.404284490738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45935.404284490738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45935.404284490738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45935.404284490738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45935.404284490738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45935.404284490738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45935.404284490738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45935.404284490738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45935.404284490738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45935.404284490738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45935.404284490738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45935.404284490738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45935.404284490738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45935.404284490738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45935.404284490738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45935.404284490738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45935.404284490738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45935.404284490738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45935.404284490738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45935.404284490738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45935.404284490738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45935.404284490738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45935.404284490738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45935.404284490738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45935.404284490738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45935.404284490738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45935.404284490738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45935.404284490738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45935.404284490738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45935.404284490738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45935.404284490738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45935.404284490738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45935.404284490738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45935.404284490738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45935.404284490738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45935.404284490738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45935.404284490738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45935.404284490738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45935.404284490738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45935.404284490738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45935.404284490738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45935.404284490738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45935.404284490738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45935.404284490738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45935.404284490738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45935.404284490738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45935.404284490738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45935.404284490738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45935.404284490738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45935.404284490738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45935.404284490738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45935.404284490738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45935.404284490738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45935.404284490738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45935.404284490738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45935.404284490738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45935.404284490738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45935.404284490738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45935.404284490738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45935.404284490738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45935.404284490738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45935.404284490738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45935.404284490738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45935.404284490738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45935.404284490738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45935.404284490738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45935.404284490738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45935.404284490738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45935.404284490738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45935.404284490738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45935.404284490738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45935.404284490738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45935.404284490738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45935.404284490738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45935.404284490738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45935.404284490738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45935.404284490738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45935.404284490738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45935.404284490738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45935.404284490738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45935.404284490738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45935.404284490738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45935.404284490738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45935.404284490738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45935.404284490738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45935.404284490738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45935.404284490738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45935.404284490738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45935.404284490738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45935.404284490738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45935.404284490738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45935.404284490738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45935.404284490738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45935.404284490738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45935.404284490738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45935.404284490738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45935.404284490738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45935.404284490738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45935.404284490738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45935.404284490738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45935.404284490738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45935.404284490738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45935.404284490738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45935.404284490738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45935.404284490738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45935.404284490738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45935.404284490738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45935.404284490738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45935.404284722223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45935.404284722223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45935.404284722223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45935.404284722223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45935.404284722223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45935.404284722223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45935.404284722223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45935.404284722223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45935.404284722223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45935.404284722223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45935.404284722223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45935.404284722223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45935.404284722223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45935.404284722223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45935.404284722223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45935.404284722223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45935.404284722223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45935.404284722223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45935.404284722223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45935.404284722223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45935.404284722223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45935.404284722223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45935.404284722223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45935.404284722223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45935.404284722223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45935.404284722223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45935.404284722223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45935.404284722223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45935.404284722223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45935.404284722223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45935.404284722223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45935.404284722223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45935.404284722223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45935.404284722223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45935.404284722223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45935.404284722223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45935.404284722223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45935.404284722223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45935.404284722223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45935.404284722223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45935.404284722223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45935.404284722223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45935.404284722223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45935.404284722223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45935.404284722223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45935.404284722223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45935.404284722223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45935.404284722223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45935.404284722223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45935.404284722223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45935.404284722223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45935.404284722223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45935.404284722223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45935.404284722223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45935.404284722223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45935.404284722223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45935.404284722223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45935.404284722223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45935.404284722223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45935.404284722223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45935.404284722223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45935.404284722223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45935.404284722223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45935.404284722223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45935.404284722223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45935.404284722223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45935.404284722223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45935.404284722223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45935.404284722223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45935.404284722223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45935.404284722223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45935.404284722223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45935.404284722223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45935.404284722223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45935.404284722223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45935.404284722223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45935.404284722223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45935.404284722223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45935.404284722223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45935.404284722223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45935.404284722223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45935.404284722223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45935.404284722223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45935.404284722223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45935.404284722223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45935.404284722223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45935.404284722223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45935.404284722223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45935.404284722223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45935.404284722223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45935.404284722223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45935.404284722223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45935.404284722223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45935.404284722223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45935.404284722223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45935.404284722223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45935.404284722223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45935.404284722223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45935.404284722223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45935.404284722223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45935.404284722223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45935.404284722223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45935.404284722223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45935.404284722223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45935.404284722223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45935.404284722223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45935.404284722223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45935.404284722223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45935.404284722223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45935.404284722223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45935.404284722223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45935.404284722223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45935.404284722223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45935.404284722223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45935.404284722223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45935.404284722223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45935.404284722223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45935.404284722223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45935.404284722223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45935.404284722223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45935.404284722223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45935.404284722223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45935.404284722223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45935.404284722223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45935.404284722223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45935.404284722223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45935.404284722223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45935.404284722223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45935.404284722223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45935.404284722223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45935.404284722223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45935.404284722223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45935.404284722223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45935.404284722223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45935.404284722223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45935.404284722223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45935.404284722223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45935.404284722223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45935.404284722223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45935.404284722223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45935.404284722223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45935.404284722223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45935.404284722223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45935.404284722223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45935.404284722223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45935.404284722223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45935.404284722223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45935.404284722223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45935.404284722223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45935.404284722223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45935.404284722223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45935.404284722223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45935.404284722223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45935.404284722223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45935.404284722223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45935.404284722223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45935.404284722223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45935.404284722223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45935.404284722223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45935.404284722223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45935.404284722223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45935.404284722223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45935.404284722223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45935.404284722223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45935.404284722223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45935.404284722223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45935.404284722223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45935.404284722223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45935.404284722223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45935.404284722223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45935.404284722223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45935.404284722223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45935.404284722223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45935.404284722223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45935.404284722223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45935.404284722223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45935.404284722223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45935.404284722223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45935.404284722223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45935.404284722223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45935.404284722223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45935.404284722223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45935.404284722223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45935.404284722223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45935.404284722223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45935.404284722223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45935.404284722223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45935.404284722223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45935.404284722223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45935.404284722223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45935.404284722223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45935.404284722223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45935.404284722223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45935.404284722223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45935.404284722223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45935.404284722223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45935.404284722223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45935.404284722223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45935.404284722223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45935.404284722223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45935.404284722223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45935.404284722223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45935.404284722223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45935.404284722223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45935.404284722223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45935.404284722223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45935.404284722223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45935.404284722223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45935.404284722223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45935.404284722223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45935.404284722223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45935.404284722223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45935.404284722223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45935.404284722223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45935.404284722223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45935.404284722223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45935.404284722223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45935.404284722223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45935.404284722223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45935.404284722223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45935.404284722223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45935.404284722223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45935.404284722223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45935.404284722223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45935.404284722223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45935.404284722223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45935.404284722223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45935.404284722223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45935.404284722223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45935.404284722223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45935.404284722223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45935.404284722223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45935.404284722223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45935.404284722223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45935.404284722223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45935.404284722223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45935.404284722223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45935.404284722223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45935.404284722223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45935.404284722223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45935.404284722223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45935.404284722223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45935.404284722223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45935.404284722223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45935.404284722223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45935.404284722223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45935.404284722223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45935.404284722223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45935.404284722223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45935.404284722223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45935.404284722223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45935.404284722223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45935.404284722223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45935.404284722223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45935.404284722223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45935.404284722223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45935.404284722223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45935.404284722223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45935.404284722223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45935.404284722223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45935.404284722223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45935.404284722223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45935.404284722223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45935.404284722223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45935.404284722223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45935.404284722223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45935.404284722223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45935.404284722223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45935.404284722223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45935.404284722223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45935.404284722223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45935.404284722223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45935.404284722223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45935.404284722223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45935.404284722223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45935.404284722223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45935.404284722223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45935.404284722223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45935.404284722223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45935.404284722223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45935.404284722223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45935.404284722223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45935.404284722223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45935.404284722223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45935.404284722223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45935.404284722223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45935.404284722223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45935.404284722223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45935.404284722223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45935.404284722223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45935.404284722223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45935.404284722223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45935.404284722223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45935.404284722223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45935.404284722223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45935.404284722223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45935.404284722223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45935.404284722223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45935.404284722223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45935.404284722223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45935.404284722223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45935.404284722223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45935.404284722223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45935.404284722223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45935.404284722223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45935.404284722223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45935.404284722223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45935.404284722223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45935.404284722223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45935.404284722223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45935.404284722223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45935.404284722223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45935.404284722223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45935.404284722223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45935.404284722223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45935.404284722223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45935.404284722223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45935.404284722223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45935.404284722223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45935.404284722223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45935.404284722223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45935.404284722223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45935.404284722223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45935.404284722223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45935.404284722223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45935.404284722223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45935.404284722223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45935.404284722223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45935.404284722223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45935.404284722223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45935.404284722223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45935.404284722223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45935.404284722223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45935.404284722223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45935.404284722223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45935.404284722223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45935.404284722223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45935.404284722223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45935.404284722223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45935.404284722223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45935.404284722223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45935.404284722223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45935.404284722223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45935.404284722223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45935.404284722223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45935.404284722223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45935.404284722223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45935.404284722223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45935.404284722223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45935.404284722223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45935.404284722223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45935.404284722223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45935.404284722223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45935.404284722223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45935.404284722223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45935.404284722223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45935.404284722223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45935.404284722223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45935.404284722223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45935.404284722223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45935.404284722223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45935.404284722223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45935.404284722223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45935.404284722223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45935.404284722223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45935.404284722223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45935.404284722223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45935.404284722223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45935.404284722223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45935.404284722223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45935.404284722223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45935.404284722223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45935.404284722223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45935.404284722223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45935.404284722223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45935.404284722223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45935.404284722223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45935.404284722223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45935.404284722223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45935.404284722223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45935.404284722223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45935.404284722223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45935.404284722223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45935.404284722223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45935.404284722223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45935.404284722223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45935.404284722223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45935.404284722223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45935.404284722223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45935.404284722223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45935.404284722223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45935.404284722223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45935.404284722223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45935.404284722223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45935.404284722223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45935.404284722223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45935.404284722223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45935.404284722223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45935.404284722223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45935.404284722223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45935.404284722223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45935.404284722223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45935.404284722223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45935.404284722223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45935.404284722223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45935.404284722223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45935.404284722223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45935.404284722223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45935.404284722223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45935.404284722223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45935.404284722223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45935.404284722223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45935.404284722223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45935.404284722223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45935.404284722223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45935.404284722223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45935.404284722223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45935.404284722223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45935.404284722223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45935.404284722223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45935.404284722223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45935.404284722223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45935.404284722223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45935.404284722223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45935.404284722223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45935.404284722223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45935.404284722223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45935.404284722223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45935.404284722223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45935.404284722223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45935.404284722223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45935.404284722223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45935.404284722223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45935.404284722223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45935.404284722223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45935.404284722223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45935.404284722223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45935.404284722223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45935.404284722223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45935.404284722223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45935.404284722223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45935.404284722223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45935.404284722223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45935.404284722223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45935.404284722223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45935.404284722223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45935.404284722223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45935.404284722223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45935.404284722223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45935.404284722223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45935.404284722223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45935.404284722223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45935.404284722223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45935.404284722223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45935.404284722223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45935.404284722223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45935.404284722223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45935.404284722223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45935.404284722223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45935.404284722223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45935.404284722223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45935.404284722223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45935.404284722223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45935.404284722223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45935.404284722223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45935.404284722223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45935.404284722223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45935.404284722223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45935.404284722223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45935.404284722223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45935.404284722223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45935.404284722223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45935.404284722223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45935.404284722223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45935.404284722223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45935.404284722223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45935.404284722223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45935.404284722223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45935.404284722223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45935.404284722223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45935.404284722223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45935.404284722223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45935.404284722223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45935.404284722223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45935.404284722223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45935.404284722223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45935.404284722223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45935.404284722223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45935.404284722223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45935.404284722223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45935.404284722223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45935.404284722223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45935.404284722223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45935.404284722223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45935.404284722223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45935.404284722223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45935.404284722223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45935.404284722223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45935.404284722223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45935.404284722223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45935.404284722223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45935.404284722223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45935.404284722223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45935.404284722223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45935.404284722223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45935.404284722223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45935.404284722223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45935.404284722223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45935.404284722223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45935.404284722223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45935.404284722223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45935.404284722223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45935.404284722223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45935.404284722223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45935.404284722223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45935.404284722223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45935.404284722223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45935.404284722223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45935.404284722223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45935.404284722223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45935.404284722223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45935.404284722223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45935.404284722223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45935.404284722223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45935.404284722223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45935.404284722223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45935.404284722223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45935.404284722223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45935.404284722223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45935.404284722223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45935.404284722223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45935.404284722223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45935.404284722223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45935.404284722223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45935.404284722223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45935.404284722223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45935.404284722223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45935.404284722223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45935.404284722223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45935.404284722223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45935.404284722223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45935.404284722223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45935.404284722223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45935.404284722223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45935.404284722223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45935.404284722223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45935.404284722223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45935.404284722223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45935.404284722223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45935.404284722223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45935.404284722223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45935.404284722223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45935.404284722223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45935.404284722223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45935.404284722223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45935.404284722223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45935.404284722223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45935.404284722223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45935.404284722223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45935.404284722223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45935.404284722223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45935.404284722223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45935.404284722223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45935.404284722223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45935.404284722223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45935.404284722223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45935.404284722223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45935.404284722223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45935.404284722223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45935.404284722223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45935.404284722223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45935.404284722223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45935.404284722223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45935.404284722223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45935.404284722223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45935.404284722223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45935.404284722223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45935.404284722223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45935.404284722223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45935.404284722223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45935.404284722223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45935.404284722223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45935.404284722223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45935.404284722223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45935.404284722223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45935.404284722223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45935.404284722223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45935.404284722223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45935.404284722223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45935.404284722223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45935.404284722223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45935.404284722223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45935.404284722223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45935.404284722223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45935.404284722223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45935.404284722223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45935.404284722223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45935.404284722223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45935.404284722223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45935.404284722223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45935.404284722223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45935.404284722223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45935.404284722223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45935.404284722223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45935.404284722223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45935.404284722223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45935.404284722223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45935.404284722223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45935.404284722223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45935.404284722223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45935.404284722223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45935.404284722223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45935.404284722223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45935.404284722223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45935.404284722223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45935.404284722223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45935.404284722223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45935.404284722223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45935.404284722223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45935.404284722223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45935.404284722223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45935.404284722223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45935.404284722223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45935.404284722223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45935.404284722223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45935.404284722223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45935.404284722223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45935.404284722223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45935.404284722223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45935.404284722223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45935.404284722223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45935.404284722223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45935.404284722223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45935.404284722223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45935.404284722223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45935.404284722223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45935.404284722223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45935.404284722223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45935.404284722223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45935.404284722223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45935.404284722223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45935.404284722223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45935.404284722223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45935.404284722223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45935.404284722223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45935.404284722223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45935.404284722223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45935.404284722223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45935.404284722223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45935.404284722223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45935.404284722223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45935.404284722223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45935.404284722223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45935.404284722223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45935.404284722223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45935.404284722223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45935.404284722223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45935.404284722223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45935.404284722223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45935.404284722223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45935.404284722223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45935.404284722223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45935.404284722223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45935.404284722223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45935.404284722223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45935.404284722223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45935.404284722223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45935.404284722223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45935.404284722223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45935.404284722223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45935.404284722223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45935.404284722223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45935.404284722223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45935.404284722223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45935.404284722223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45935.404284722223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45935.404284722223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45935.404284722223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45935.404284722223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45935.404284722223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45935.404284722223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45935.404284722223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45935.404284722223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45935.404284722223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45935.404284722223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45935.404284722223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45935.404284722223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45935.404284722223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45935.404284722223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45935.404284722223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45935.404284722223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45935.404284722223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45935.404284722223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45935.404284722223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45935.404284722223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45935.404284722223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45935.404284722223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45935.404284722223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45935.404284722223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45935.404284722223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45935.404284722223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45935.404284722223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45935.404284722223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45935.404284722223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45935.404284722223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45935.404284722223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45935.404284722223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45935.404284722223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45935.404284722223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45935.404284722223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45935.404284722223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45935.404284722223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45935.404284722223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45935.404284722223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45935.404284722223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45935.404284722223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45935.404284722223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45935.404284722223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45935.404284722223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45935.404284722223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45935.404284722223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45935.404284722223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45935.404284722223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45935.404284722223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45935.404284722223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45935.404284722223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45935.404284722223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45935.404284722223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45935.404284722223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45935.404284722223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45935.404284722223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45935.404284722223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45935.404284722223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45935.404284722223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45935.404284722223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45935.404284722223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45935.404284722223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45935.404284722223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45935.404284722223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45935.404284722223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45935.404284722223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45935.404284722223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45935.404284722223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45935.404284722223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45935.404284722223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45935.404284722223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45935.404284722223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45935.404284722223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45935.404284722223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45935.404284722223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45935.404284722223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45935.404284722223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45935.404284722223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45935.404284722223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45935.404284722223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45935.404284722223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45935.404284722223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45935.404284722223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45935.404284722223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45935.404284722223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45935.404284722223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45935.404284722223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45935.404284722223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45935.404284722223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45935.404284722223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45935.404284722223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45935.404284722223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45935.404284722223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45935.404284722223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45935.404284722223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45935.404284722223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45935.404284722223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45935.404284722223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45935.404284722223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45935.404284722223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45935.404284722223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45935.404284722223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45935.404284722223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45935.404284722223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45935.404284722223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45935.404284722223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45935.404284722223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45935.404284722223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45935.404284722223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45935.404284722223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45935.404284722223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45935.404284722223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45935.404284722223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45935.404284722223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45935.404284722223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45935.404284722223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45935.404284722223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45935.404284722223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45935.404284722223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45935.404284722223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45935.404284722223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45935.404284722223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45935.404284722223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45935.404284722223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45935.404284722223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45935.404284722223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45935.404284722223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45935.404284722223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45935.404284722223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45935.404284722223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45935.404284722223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45935.404284722223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45935.404284722223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45935.404284722223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45935.404284722223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45935.404284722223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45935.404284722223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45935.404284722223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45935.404284722223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45935.404284722223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45935.404284722223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45935.404284722223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45935.404284722223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45935.404284722223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45935.404284722223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45935.404284722223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45935.404284722223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45935.404284722223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45935.404284722223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45935.404284722223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45935.404284722223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45935.404284722223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45935.404284722223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45935.404284722223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45935.404284722223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45935.404284722223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45935.404284722223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45935.404284722223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45935.404284722223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45935.404284722223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45935.404284722223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45935.404284722223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45935.404284722223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45935.404284722223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45935.404284722223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45935.404284722223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45935.404284722223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45935.404284722223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45935.404284722223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45935.404284722223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45935.404284722223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45935.404284722223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45935.404284722223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45935.404284722223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45935.404284722223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45935.404284722223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45935.404284722223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45935.404284722223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45935.404284722223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45935.404284722223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45935.404284722223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45935.404284722223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45935.404284722223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45935.404284722223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45935.404284722223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45935.404284722223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45935.404284722223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45935.404284722223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45935.404284722223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45935.404284722223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45935.404284722223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45935.404284722223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45935.404284722223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45935.404284722223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45935.404284722223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45935.404284722223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45935.404284722223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45935.404284722223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45935.404284722223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45935.404284722223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45935.404284722223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45935.404284722223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45935.404284722223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45935.404284722223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45935.404284722223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45935.404284722223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45935.404284722223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45935.404284722223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45935.404284722223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45935.404284722223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45935.404284722223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45935.404284722223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45935.404284722223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45935.404284722223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45935.404284722223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45935.404284722223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45935.404284722223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45935.404284722223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45935.404284722223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45935.404284722223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45935.404284722223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45935.404284722223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45935.404284722223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45935.404284722223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45935.404284722223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45935.404284722223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45935.404284722223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45935.404284722223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45935.404284722223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45935.404284722223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45935.404284722223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45935.404284722223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45935.404284722223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45935.404284722223</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231.92356689814187</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4.5140067129614181</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34306</v>
      </c>
      <c r="E4" s="112" t="s">
        <v>38964</v>
      </c>
      <c r="F4" s="113">
        <v>45934.995312500003</v>
      </c>
      <c r="G4" s="114">
        <f ca="1">IFERROR(NOW()-F4,"")</f>
        <v>0.40897199073515367</v>
      </c>
      <c r="H4" s="113">
        <v>45934.989328703705</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2</v>
      </c>
      <c r="D5" s="107" t="s">
        <v>25891</v>
      </c>
      <c r="E5" s="112" t="s">
        <v>38964</v>
      </c>
      <c r="F5" s="113">
        <v>45935.156944444447</v>
      </c>
      <c r="G5" s="114">
        <f ca="1">IFERROR(NOW()-F5,"")</f>
        <v>0.24734004629135597</v>
      </c>
      <c r="H5" s="113">
        <v>45935.07104166667</v>
      </c>
      <c r="I5" s="110" t="str">
        <f>IFERROR(VLOOKUP(D5,DB!A:F,6,0),"")</f>
        <v>Generator-SG</v>
      </c>
      <c r="J5" s="110" t="str">
        <f>IFERROR(VLOOKUP(D5,DB!A:G,7,0),"")</f>
        <v>Good</v>
      </c>
      <c r="K5" s="115" t="s">
        <v>39068</v>
      </c>
      <c r="L5" s="107" t="str">
        <f>IFERROR(VLOOKUP(D5,DB!A:I,9,0),"")</f>
        <v>Latis</v>
      </c>
    </row>
    <row r="6" spans="1:16" ht="15" customHeight="1">
      <c r="A6" s="110" t="s">
        <v>39069</v>
      </c>
      <c r="B6" s="110" t="str">
        <f>IFERROR(VLOOKUP(D6,DB!A:K,11,0),"")</f>
        <v>R4</v>
      </c>
      <c r="C6" s="111">
        <v>1</v>
      </c>
      <c r="D6" s="107" t="s">
        <v>28333</v>
      </c>
      <c r="E6" s="112" t="s">
        <v>38964</v>
      </c>
      <c r="F6" s="113">
        <v>45935.321701388886</v>
      </c>
      <c r="G6" s="114">
        <f ca="1">IFERROR(NOW()-F6,"")</f>
        <v>8.2583101851923857E-2</v>
      </c>
      <c r="H6" s="113">
        <v>45935.315972222219</v>
      </c>
      <c r="I6" s="110" t="str">
        <f>IFERROR(VLOOKUP(D6,DB!A:F,6,0),"")</f>
        <v>SCECO</v>
      </c>
      <c r="J6" s="110" t="str">
        <f>IFERROR(VLOOKUP(D6,DB!A:G,7,0),"")</f>
        <v>Dead</v>
      </c>
      <c r="K6" s="115" t="s">
        <v>39070</v>
      </c>
      <c r="L6" s="107" t="str">
        <f>IFERROR(VLOOKUP(D6,DB!A:I,9,0),"")</f>
        <v>Latis</v>
      </c>
    </row>
    <row r="7" spans="1:16" ht="15" customHeight="1">
      <c r="A7" s="110"/>
      <c r="B7" s="110" t="str">
        <f>IFERROR(VLOOKUP(D7,DB!A:K,11,0),"")</f>
        <v/>
      </c>
      <c r="C7" s="111"/>
      <c r="D7" s="107"/>
      <c r="E7" s="112"/>
      <c r="F7" s="113"/>
      <c r="G7" s="114">
        <f ca="1">IFERROR(NOW()-F7,"")</f>
        <v>45935.404284490738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45935.404284490738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45935.404284490738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45935.404284490738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45935.404284490738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45935.404284490738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45935.404284490738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45935.404284490738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45935.404284490738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45935.404284490738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45935.404284490738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45935.404284490738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45935.404284490738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45935.404284490738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45935.404284490738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45935.404284490738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45935.404284490738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45935.404284490738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45935.404284490738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45935.404284490738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45935.404284490738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45935.404284490738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45935.404284490738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45935.404284490738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45935.404284490738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45935.404284490738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45935.404284490738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45935.404284490738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45935.404284490738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45935.404284490738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45935.404284490738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45935.404284490738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45935.404284490738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45935.404284490738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45935.404284490738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45935.404284490738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45935.404284490738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45935.404284490738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45935.404284490738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45935.404284490738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45935.404284490738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45935.404284490738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45935.404284490738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45935.404284490738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45935.404284490738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45935.404284490738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45935.404284490738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45935.404284490738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45935.404284490738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45935.404284490738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45935.404284490738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45935.404284490738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45935.404284490738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45935.404284490738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45935.404284490738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45935.404284490738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45935.404284490738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45935.404284490738</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45935.404284490738</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45935.404284490738</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43.572224305549753</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9.2154071759214276</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1</v>
      </c>
      <c r="D4" s="37" t="s">
        <v>30538</v>
      </c>
      <c r="E4" s="37" t="s">
        <v>39043</v>
      </c>
      <c r="F4" s="38" t="s">
        <v>24</v>
      </c>
      <c r="G4" s="39" t="str">
        <f ca="1">IFERROR(NOW()-F4,"-")</f>
        <v>-</v>
      </c>
      <c r="H4" s="38">
        <v>45935.383125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45935.404284490738</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45935.404284490738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45935.404284490738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45935.404284490738</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45935.404284490738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45935.404284490738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45935.404284490738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45935.404284490738</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45935.404284490738</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45935.404284490738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45935.404284490738</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45935.404284490738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45935.404284490738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45935.404284490738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45935.404284490738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45935.404284490738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45935.404284490738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45935.404284490738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45935.404284490738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45935.404284490738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45935.404284490738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45935.404284490738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45935.404284490738</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45935.404284490738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45935.404284490738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45935.404284490738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45935.404284490738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45935.404284490738</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45935.404284490738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45935.404284490738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45935.404284490738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45935.404284490738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45935.404284490738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45935.404284490738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45935.404284490738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45935.404284490738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45935.404284490738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45935.404284490738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45935.404284490738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45935.404284490738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45935.404284490738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45935.404284490738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45935.404284490738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45935.404284490738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45935.404284490738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45935.404284490738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45935.404284490738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45935.404284490738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45935.404284490738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45935.404284490738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45935.404284490738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45935.404284490738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45935.404284490738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45935.404284490738</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45935.404284490738</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45935.404284490738</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45935.404284490738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45935.404284490738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45935.404284490738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45935.404284490738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45935.404284490738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45935.404284490738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45935.404284490738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45935.404284490738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45935.404284490738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45935.404284490738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45935.404284490738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45935.404284490738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45935.404284490738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45935.404284490738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45935.404284490738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45935.404284490738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45935.404284490738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45935.404284490738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45935.404284490738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45935.404284490738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45935.404284490738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45935.404284490738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45935.404284490738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45935.404284490738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45935.404284490738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45935.404284490738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45935.404284490738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45935.404284490738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45935.404284490738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45935.404284490738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45935.404284490738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45935.404284490738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45935.404284490738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45935.404284490738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45935.404284490738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45935.404284490738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45935.404284490738</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45935.404284490738</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45935.404284490738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45935.404284490738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45935.404284490738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45935.404284490738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45935.404284490738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45935.404284490738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45935.404284490738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45935.404284490738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45935.404284490738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45935.404284490738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45935.404284490738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45935.404284490738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45935.404284490738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45935.404284490738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45935.404284490738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45935.404284490738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45935.404284490738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45935.404284490738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45935.404284490738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45935.404284490738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45935.404284490738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45935.404284490738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45935.404284490738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45935.404284490738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45935.404284490738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45935.404284490738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45935.404284490738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45935.404284490738</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45935.404284490738</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45935.404284490738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45935.404284490738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45935.404284490738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45935.404284490738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45935.404284490738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45935.404284490738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45935.404284490738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45935.404284490738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45935.404284490738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45935.404284490738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45935.404284490738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45935.404284490738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45935.404284490738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45935.404284490738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45935.404284490738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45935.404284490738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45935.404284490738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45935.404284490738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45935.404284490738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45935.404284490738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45935.404284490738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45935.404284490738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45935.404284490738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45935.404284490738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45935.404284490738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45935.404284490738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45935.404284490738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45935.404284490738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45935.404284490738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45935.404284490738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45935.404284490738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45935.404284490738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45935.404284490738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45935.404284490738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45935.404284490738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45935.404284490738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45935.404284490738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45935.404284490738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45935.404284490738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45935.404284490738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45935.404284490738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45935.404284490738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45935.404284490738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45935.404284490738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45935.404284490738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45935.404284490738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45935.404284490738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45935.404284490738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45935.404284490738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45935.404284490738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45935.404284490738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45935.404284490738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45935.404284490738</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45935.404284490738</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1.5233122685167473</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8.6314372685155831</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0.46203912036435213</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1.6989604166665231</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0.12355532406945713</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
      </c>
      <c r="C7" s="137"/>
      <c r="D7" s="137"/>
      <c r="E7" s="137"/>
      <c r="F7" s="137"/>
      <c r="G7" s="137">
        <f ca="1">IFERROR(NOW()-F7,"-")</f>
        <v>45935.404284490738</v>
      </c>
      <c r="H7" s="140"/>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45935.404284490738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51"/>
      <c r="E9" s="137"/>
      <c r="F9" s="137"/>
      <c r="G9" s="137">
        <f ca="1">IFERROR(NOW()-F9,"-")</f>
        <v>45935.404284490738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50"/>
      <c r="E10" s="137"/>
      <c r="F10" s="137"/>
      <c r="G10" s="137">
        <f ca="1">IFERROR(NOW()-F10,"-")</f>
        <v>45935.404284490738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45935.404284490738</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45935.404284490738</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45935.404284490738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45935.404284490738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45935.404284490738</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45935.404284490738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45935.404284490738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45935.404284490738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45935.404284490738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45935.404284490738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45935.404284490738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45935.404284490738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45935.404284490738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45935.404284490738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45935.404284490738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45935.404284490738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45935.404284490738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45935.404284490738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45935.404284490738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45935.404284490738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45935.404284490738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45935.404284490738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45935.404284490738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45935.404284490738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45935.404284490738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45935.404284490738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45935.404284490738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45935.404284490738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45935.404284490738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45935.404284490738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45935.404284490738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45935.404284490738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45935.404284490738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45935.404284490738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45935.404284490738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45935.404284490738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45935.404284490738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45935.404284490738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45935.404284490738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45935.404284490738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45935.404284490738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45935.404284490738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45935.404284490738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45935.404284490738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45935.404284490738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45935.404284490738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45935.404284490738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45935.404284490738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45935.404284490738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45935.404284490738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45935.404284490738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45935.404284490738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45935.404284490738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45935.404284490738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45935.404284490738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45935.404284490738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45935.404284490738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45935.404284490738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45935.404284490738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45935.404284490738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45935.404284490738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45935.404284490738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45935.404284490738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45935.404284490738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45935.404284490738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45935.404284490738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45935.404284490738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45935.404284490738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45935.404284490738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45935.404284490738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45935.404284490738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45935.404284490738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45935.404284490738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45935.404284490738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45935.404284490738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45935.404284490738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45935.404284490738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45935.404284490738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45935.404284490738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45935.404284490738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45935.404284490738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45935.404284490738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45935.404284490738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45935.404284490738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45935.404284490738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45935.404284490738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45935.404284490738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45935.404284490738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45935.404284490738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45935.404284490738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45935.404284490738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45935.404284490738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45935.404284490738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45935.404284490738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45935.404284490738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45935.404284490738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45935.404284490738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45935.404284490738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45935.404284490738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45935.404284490738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45935.404284490738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45935.404284490738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45935.404284490738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45935.404284490738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45935.404284490738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45935.404284490738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45935.404284490738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45935.404284490738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45935.404284490738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45935.404284490738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45935.404284490738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45935.404284490738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45935.404284490738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45935.404284490738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45935.404284490738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45935.404284490738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45935.404284490738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45935.404284490738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45935.404284490738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45935.404284490738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45935.404284490738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45935.404284490738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45935.404284490738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45935.404284490738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45935.404284490738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45935.404284490738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45935.404284490738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45935.404284490738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45935.404284490738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45935.404284490738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45935.404284490738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45935.404284490738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45935.404284490738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45935.404284490738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45935.404284490738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45935.404284490738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45935.404284490738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45935.404284490738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45935.404284490738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45935.404284490738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45935.404284490738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45935.404284490738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45935.404284490738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45935.404284490738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45935.404284490738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45935.404284490738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45935.404284490738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45935.404284490738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45935.404284490738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45935.404284490738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45935.404284490738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45935.404284490738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45935.404284490738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45935.404284490738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45935.404284490738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45935.404284490738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45935.404284490738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45935.404284490738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45935.404284490738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45935.404284490738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45935.404284490738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45935.404284490738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45935.404284490738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45935.404284490738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45935.404284490738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45935.404284490738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45935.404284490738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45935.404284490738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45935.404284490738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45935.404284490738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45935.404284490738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45935.404284490738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45935.404284490738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45935.404284490738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45935.404284490738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45935.404284490738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45935.404284490738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45935.404284490738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45935.404284490738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45935.404284490738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45935.404284490738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45935.404284490738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45935.404284490738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45935.404284490738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45935.404284490738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45935.404284490738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45935.404284490738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45935.404284490738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45935.404284490738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45935.404284490738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45935.404284490738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45935.404284490738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45935.404284490738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45935.404284490738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45935.404284490738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45935.404284490738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45935.404284490738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45935.404284490738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45935.404284490738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45935.404284490738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45935.404284490738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45935.404284490738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45935.404284490738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45935.404284490738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45935.404284490738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45935.404284490738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45935.404284490738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45935.404284490738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45935.404284490738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45935.404284490738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45935.404284490738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45935.404284490738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45935.404284490738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45935.404284490738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45935.404284490738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45935.404284490738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45935.404284490738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45935.404284490738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45935.404284490738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45935.404284490738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45935.404284490738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45935.404284490738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45935.404284490738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45935.404284490738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45935.404284490738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45935.404284490738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45935.404284490738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45935.404284490738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45935.404284490738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45935.404284490738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45935.404284490738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45935.404284490738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45935.404284490738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45935.404284490738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45935.404284490738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45935.404284490738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45935.404284490738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45935.404284490738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45935.404284490738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45935.404284490738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45935.404284490738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45935.404284490738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45935.404284490738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45935.404284490738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45935.404284490738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45935.404284490738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45935.404284490738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45935.404284490738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45935.404284490738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45935.404284490738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45935.404284490738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45935.404284490738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45935.404284490738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45935.404284490738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45935.404284490738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45935.404284490738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45935.404284490738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45935.404284490738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45935.404284490738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45935.404284490738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45935.404284490738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45935.404284490738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45935.404284490738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45935.404284490738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45935.404284490738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45935.404284490738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45935.404284490738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45935.404284490738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45935.404284490738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45935.404284490738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45935.404284490738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45935.404284490738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45935.404284490738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45935.404284490738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45935.404284490738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45935.404284490738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45935.404284490738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45935.404284490738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45935.404284490738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45935.404284490738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45935.404284490738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45935.404284490738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45935.404284490738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45935.404284490738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45935.404284490738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45935.404284490738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45935.404284490738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45935.404284490738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45935.404284490738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45935.404284490738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45935.404284490738</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2025-10-05T06:42:27Z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