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79" documentId="13_ncr:1_{F6CB121F-512D-4AA6-A0C1-0FB36C537598}" xr6:coauthVersionLast="47" xr6:coauthVersionMax="47" xr10:uidLastSave="{DF2638C0-F44D-420D-92C3-21AE7F46DF76}"/>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7" i="3"/>
  <c r="G8" i="3"/>
  <c r="G9" i="3"/>
  <c r="G10" i="3"/>
  <c r="I3" i="4"/>
  <c r="J3" i="4"/>
  <c r="I3" i="6"/>
  <c r="I4" i="6"/>
  <c r="L7" i="3"/>
  <c r="J7" i="3"/>
  <c r="I7" i="3"/>
  <c r="B7"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<sst xmlns="http://schemas.openxmlformats.org/spreadsheetml/2006/main" count="178592" uniqueCount="39080">
  <si>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</si>
  <si>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</si>
  <si>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</si>
  <si>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</si>
  <si>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</si>
  <si>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</si>
  <si>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</si>
  <si>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</si>
  <si>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</si>
  <si>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</si>
  <si>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</si>
  <si>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</si>
  <si>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</si>
  <si>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</si>
  <si>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</si>
  <si>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</si>
  <si>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</si>
  <si>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</si>
  <si>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</si>
  <si>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</si>
  <si>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</si>
  <si>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</si>
  <si>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</si>
  <si>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</si>
  <si>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</si>
  <si>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</si>
  <si>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</si>
  <si>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</si>
  <si>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</si>
  <si>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</si>
  <si>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</si>
  <si>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</si>
  <si>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</si>
  <si>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</si>
  <si>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</si>
  <si>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</si>
  <si>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</si>
  <si>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</si>
  <si>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</si>
  <si>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</si>
  <si>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</si>
  <si>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</si>
  <si>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</si>
  <si>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</si>
  <si>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</si>
  <si>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</si>
  <si>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</si>
  <si>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</si>
  <si>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</si>
  <si>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</si>
  <si>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</si>
  <si>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</si>
  <si>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</si>
  <si>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</si>
  <si>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</si>
  <si>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</si>
  <si>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</si>
  <si>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</si>
  <si>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</si>
  <si>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</si>
  <si>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</si>
  <si>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</si>
  <si>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</si>
  <si>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</si>
  <si>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</si>
  <si>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</si>
  <si>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</si>
  <si>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</si>
  <si>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</si>
  <si>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</si>
  <si>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</si>
  <si>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</si>
  <si>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</si>
  <si>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</si>
  <si>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</si>
  <si>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</si>
  <si>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</si>
  <si>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</si>
  <si>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</si>
  <si>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</si>
  <si>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</si>
  <si>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</si>
  <si>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</si>
  <si>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</si>
  <si>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</si>
  <si>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</si>
  <si>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</si>
  <si>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</si>
  <si>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</si>
  <si>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</si>
  <si>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</si>
  <si>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</si>
  <si>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</si>
  <si>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</si>
  <si>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</si>
  <si>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</si>
  <si>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</si>
  <si>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</si>
  <si>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</si>
  <si>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</si>
  <si>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</si>
  <si>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</si>
  <si>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</si>
  <si>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</si>
  <si>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</si>
  <si>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</si>
  <si>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</si>
  <si>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</si>
  <si>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</si>
  <si>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</si>
  <si>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</si>
  <si>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</si>
  <si>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</si>
  <si>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</si>
  <si>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</si>
  <si>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</si>
  <si>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</si>
  <si>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</si>
  <si>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</si>
  <si>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</si>
  <si>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</si>
  <si>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</si>
  <si>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</si>
  <si>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</si>
  <si>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</si>
  <si>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</si>
  <si>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</si>
  <si>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</si>
  <si>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</si>
  <si>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</si>
  <si>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</si>
  <si>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</si>
  <si>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</si>
  <si>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</si>
  <si>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</si>
  <si>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</si>
  <si>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</si>
  <si>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</si>
  <si>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</si>
  <si>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</si>
  <si>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</si>
  <si>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</si>
  <si>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</si>
  <si>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</si>
  <si>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</si>
  <si>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</si>
  <si>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</si>
  <si>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</si>
  <si>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</si>
  <si>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</si>
  <si>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</si>
  <si>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</si>
  <si>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</si>
  <si>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</si>
  <si>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</si>
  <si>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</si>
  <si>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</si>
  <si>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</si>
  <si>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</si>
  <si>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</si>
  <si>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</si>
  <si>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</si>
  <si>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</si>
  <si>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</si>
  <si>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</si>
  <si>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</si>
  <si>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</si>
  <si>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</si>
  <si>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</si>
  <si>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</si>
  <si>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</si>
  <si>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</si>
  <si>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</si>
  <si>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</si>
  <si>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</si>
  <si>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</si>
  <si>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</si>
  <si>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</si>
  <si>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</si>
  <si>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</si>
  <si>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</si>
  <si>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</si>
  <si>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</si>
  <si>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</si>
  <si>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</si>
  <si>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</si>
  <si>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</si>
  <si>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</si>
  <si>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</si>
  <si>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</si>
  <si>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</si>
  <si>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</si>
  <si>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</si>
  <si>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</si>
  <si>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</si>
  <si>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</si>
  <si>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</si>
  <si>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</si>
  <si>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</si>
  <si>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</si>
  <si>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</si>
  <si>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</si>
  <si>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</si>
  <si>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</si>
  <si>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</si>
  <si>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</si>
  <si>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</si>
  <si>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</si>
  <si>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</si>
  <si>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</si>
  <si>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</si>
  <si>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</si>
  <si>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</si>
  <si>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</si>
  <si>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</si>
  <si>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</si>
  <si>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</si>
  <si>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</si>
  <si>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</si>
  <si>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</si>
  <si>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</si>
  <si>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</si>
  <si>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</si>
  <si>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</si>
  <si>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</si>
  <si>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</si>
  <si>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</si>
  <si>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</si>
  <si>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</si>
  <si>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</si>
  <si>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</si>
  <si>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</si>
  <si>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</si>
  <si>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</si>
  <si>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</si>
  <si>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</si>
  <si>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</si>
  <si>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</si>
  <si>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</si>
  <si>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</si>
  <si>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</si>
  <si>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</si>
  <si>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</si>
  <si>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</si>
  <si>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</si>
  <si>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</si>
  <si>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</si>
  <si>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</si>
  <si>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</si>
  <si>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</si>
  <si>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</si>
  <si>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</si>
  <si>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</si>
  <si>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</si>
  <si>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</si>
  <si>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</si>
  <si>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</si>
  <si>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</si>
  <si>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</si>
  <si>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</si>
  <si>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</si>
  <si>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</si>
  <si>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</si>
  <si>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</si>
  <si>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</si>
  <si>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</si>
  <si>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</si>
  <si>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</si>
  <si>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</si>
  <si>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</si>
  <si>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</si>
  <si>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</si>
  <si>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</si>
  <si>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</si>
  <si>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</si>
  <si>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</si>
  <si>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</si>
  <si>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</si>
  <si>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</si>
  <si>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</si>
  <si>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</si>
  <si>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</si>
  <si>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</si>
  <si>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</si>
  <si>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</si>
  <si>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</si>
  <si>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</si>
  <si>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</si>
  <si>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</si>
  <si>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</si>
  <si>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</si>
  <si>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</si>
  <si>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</si>
  <si>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</si>
  <si>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</si>
  <si>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</si>
  <si>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</si>
  <si>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</si>
  <si>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</si>
  <si>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</si>
  <si>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</si>
  <si>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</si>
  <si>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</si>
  <si>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</si>
  <si>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</si>
  <si>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</si>
  <si>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</si>
  <si>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</si>
  <si>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</si>
  <si>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</si>
  <si>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</si>
  <si>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</si>
  <si>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</si>
  <si>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</si>
  <si>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</si>
  <si>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</si>
  <si>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</si>
  <si>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</si>
  <si>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</si>
  <si>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</si>
  <si>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</si>
  <si>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</si>
  <si>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</si>
  <si>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</si>
  <si>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</si>
  <si>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</si>
  <si>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</si>
  <si>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</si>
  <si>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</si>
  <si>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</si>
  <si>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</si>
  <si>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</si>
  <si>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</si>
  <si>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</si>
  <si>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</si>
  <si>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</si>
  <si>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</si>
  <si>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</si>
  <si>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</si>
  <si>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</si>
  <si>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</si>
  <si>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</si>
  <si>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</si>
  <si>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</si>
  <si>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</si>
  <si>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</si>
  <si>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</si>
  <si>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</si>
  <si>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</si>
  <si>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</si>
  <si>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</si>
  <si>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</si>
  <si>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</si>
  <si>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</si>
  <si>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</si>
  <si>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</si>
  <si>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</si>
  <si>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</si>
  <si>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</si>
  <si>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</si>
  <si>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</si>
  <si>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</si>
  <si>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</si>
  <si>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</si>
  <si>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</si>
  <si>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</si>
  <si>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</si>
  <si>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</si>
  <si>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</si>
  <si>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</si>
  <si>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</si>
  <si>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</si>
  <si>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</si>
  <si>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</si>
  <si>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</si>
  <si>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</si>
  <si>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</si>
  <si>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</si>
  <si>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</si>
  <si>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</si>
  <si>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</si>
  <si>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</si>
  <si>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</si>
  <si>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</si>
  <si>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</si>
  <si>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</si>
  <si>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</si>
  <si>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</si>
  <si>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</si>
  <si>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</si>
  <si>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</si>
  <si>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</si>
  <si>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</si>
  <si>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</si>
  <si>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</si>
  <si>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</si>
  <si>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</si>
  <si>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</si>
  <si>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</si>
  <si>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</si>
  <si>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</si>
  <si>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</si>
  <si>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</si>
  <si>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</si>
  <si>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</si>
  <si>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</si>
  <si>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</si>
  <si>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</si>
  <si>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</si>
  <si>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</si>
  <si>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</si>
  <si>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</si>
  <si>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</si>
  <si>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</si>
  <si>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</si>
  <si>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</si>
  <si>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</si>
  <si>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</si>
  <si>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</si>
  <si>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</si>
  <si>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</si>
  <si>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</si>
  <si>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</si>
  <si>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</si>
  <si>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</si>
  <si>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</si>
  <si>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</si>
  <si>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</si>
  <si>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</si>
  <si>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</si>
  <si>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</si>
  <si>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</si>
  <si>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</si>
  <si>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</si>
  <si>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</si>
  <si>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</si>
  <si>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</si>
  <si>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</si>
  <si>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</si>
  <si>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</si>
  <si>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</si>
  <si>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</si>
  <si>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</si>
  <si>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</si>
  <si>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</si>
  <si>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</si>
  <si>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</si>
  <si>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</si>
  <si>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</si>
  <si>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</si>
  <si>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</si>
  <si>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</si>
  <si>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</si>
  <si>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</si>
  <si>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</si>
  <si>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</si>
  <si>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</si>
  <si>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</si>
  <si>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</si>
  <si>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</si>
  <si>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</si>
  <si>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</si>
  <si>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</si>
  <si>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</si>
  <si>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</si>
  <si>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</si>
  <si>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</si>
  <si>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</si>
  <si>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</si>
  <si>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</si>
  <si>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</si>
  <si>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</si>
  <si>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</si>
  <si>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</si>
  <si>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</si>
  <si>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</si>
  <si>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</si>
  <si>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</si>
  <si>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</si>
  <si>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</si>
  <si>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</si>
  <si>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</si>
  <si>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</si>
  <si>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</si>
  <si>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</si>
  <si>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</si>
  <si>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</si>
  <si>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</si>
  <si>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</si>
  <si>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</si>
  <si>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</si>
  <si>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</si>
  <si>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</si>
  <si>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</si>
  <si>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</si>
  <si>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</si>
  <si>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</si>
  <si>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</si>
  <si>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</si>
  <si>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</si>
  <si>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</si>
  <si>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</si>
  <si>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</si>
  <si>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</si>
  <si>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</si>
  <si>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</si>
  <si>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</si>
  <si>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</si>
  <si>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</si>
  <si>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</si>
  <si>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</si>
  <si>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</si>
  <si>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</si>
  <si>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</si>
  <si>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</si>
  <si>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</si>
  <si>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</si>
  <si>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</si>
  <si>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</si>
  <si>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</si>
  <si>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</si>
  <si>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</si>
  <si>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</si>
  <si>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</si>
  <si>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</si>
  <si>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</si>
  <si>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</si>
  <si>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</si>
  <si>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</si>
  <si>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</si>
  <si>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</si>
  <si>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</si>
  <si>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</si>
  <si>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</si>
  <si>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</si>
  <si>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</si>
  <si>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</si>
  <si>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</si>
  <si>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</si>
  <si>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</si>
  <si>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</si>
  <si>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</si>
  <si>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</si>
  <si>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</si>
  <si>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</si>
  <si>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</si>
  <si>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</si>
  <si>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</si>
  <si>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</si>
  <si>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</si>
  <si>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</si>
  <si>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</si>
  <si>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</si>
  <si>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</si>
  <si>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</si>
  <si>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</si>
  <si>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</si>
  <si>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</si>
  <si>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</si>
  <si>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</si>
  <si>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</si>
  <si>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</si>
  <si>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</si>
  <si>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</si>
  <si>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</si>
  <si>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</si>
  <si>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</si>
  <si>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</si>
  <si>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</si>
  <si>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</si>
  <si>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</si>
  <si>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</si>
  <si>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</si>
  <si>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</si>
  <si>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</si>
  <si>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</si>
  <si>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</si>
  <si>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</si>
  <si>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</si>
  <si>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</si>
  <si>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</si>
  <si>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</si>
  <si>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</si>
  <si>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</si>
  <si>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</si>
  <si>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</si>
  <si>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</si>
  <si>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</si>
  <si>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</si>
  <si>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</si>
  <si>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</si>
  <si>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</si>
  <si>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</si>
  <si>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</si>
  <si>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</si>
  <si>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</si>
  <si>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</si>
  <si>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</si>
  <si>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</si>
  <si>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</si>
  <si>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</si>
  <si>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</si>
  <si>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</si>
  <si>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</si>
  <si>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</si>
  <si>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</si>
  <si>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</si>
  <si>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</si>
  <si>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</si>
  <si>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</si>
  <si>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</si>
  <si>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</si>
  <si>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</si>
  <si>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</si>
  <si>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</si>
  <si>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</si>
  <si>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</si>
  <si>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</si>
  <si>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</si>
  <si>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</si>
  <si>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</si>
  <si>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</si>
  <si>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</si>
  <si>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</si>
  <si>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</si>
  <si>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</si>
  <si>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</si>
  <si>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</si>
  <si>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</si>
  <si>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</si>
  <si>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</si>
  <si>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</si>
  <si>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</si>
  <si>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</si>
  <si>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</si>
  <si>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</si>
  <si>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</si>
  <si>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</si>
  <si>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</si>
  <si>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</si>
  <si>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</si>
  <si>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</si>
  <si>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</si>
  <si>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</si>
  <si>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</si>
  <si>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</si>
  <si>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</si>
  <si>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</si>
  <si>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</si>
  <si>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</si>
  <si>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</si>
  <si>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</si>
  <si>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</si>
  <si>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</si>
  <si>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</si>
  <si>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</si>
  <si>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</si>
  <si>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</si>
  <si>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</si>
  <si>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</si>
  <si>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</si>
  <si>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</si>
  <si>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</si>
  <si>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</si>
  <si>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</si>
  <si>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</si>
  <si>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</si>
  <si>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</si>
  <si>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</si>
  <si>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</si>
  <si>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</si>
  <si>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</si>
  <si>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</si>
  <si>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</si>
  <si>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</si>
  <si>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</si>
  <si>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</si>
  <si>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</si>
  <si>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</si>
  <si>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</si>
  <si>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</si>
  <si>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</si>
  <si>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</si>
  <si>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</si>
  <si>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</si>
  <si>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</si>
  <si>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</si>
  <si>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</si>
  <si>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</si>
  <si>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</si>
  <si>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</si>
  <si>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</si>
  <si>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</si>
  <si>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</si>
  <si>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</si>
  <si>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</si>
  <si>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</si>
  <si>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</si>
  <si>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</si>
  <si>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</si>
  <si>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</si>
  <si>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</si>
  <si>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</si>
  <si>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</si>
  <si>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</si>
  <si>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</si>
  <si>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</si>
  <si>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</si>
  <si>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</si>
  <si>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</si>
  <si>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</si>
  <si>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</si>
  <si>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</si>
  <si>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</si>
  <si>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</si>
  <si>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</si>
  <si>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</si>
  <si>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</si>
  <si>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</si>
  <si>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</si>
  <si>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</si>
  <si>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</si>
  <si>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</si>
  <si>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</si>
  <si>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</si>
  <si>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</si>
  <si>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</si>
  <si>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</si>
  <si>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</si>
  <si>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</si>
  <si>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</si>
  <si>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</si>
  <si>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</si>
  <si>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</si>
  <si>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</si>
  <si>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</si>
  <si>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</si>
  <si>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</si>
  <si>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</si>
  <si>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</si>
  <si>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</si>
  <si>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</si>
  <si>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</si>
  <si>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</si>
  <si>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</si>
  <si>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</si>
  <si>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</si>
  <si>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</si>
  <si>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</si>
  <si>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</si>
  <si>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</si>
  <si>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</si>
  <si>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</si>
  <si>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</si>
  <si>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</si>
  <si>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</si>
  <si>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</si>
  <si>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</si>
  <si>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</si>
  <si>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</si>
  <si>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</si>
  <si>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</si>
  <si>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</si>
  <si>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</si>
  <si>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</si>
  <si>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</si>
  <si>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</si>
  <si>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</si>
  <si>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</si>
  <si>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</si>
  <si>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</si>
  <si>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</si>
  <si>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</si>
  <si>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</si>
  <si>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</si>
  <si>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</si>
  <si>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</si>
  <si>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</si>
  <si>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</si>
  <si>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</si>
  <si>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</si>
  <si>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</si>
  <si>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</si>
  <si>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</si>
  <si>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</si>
  <si>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</si>
  <si>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</si>
  <si>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</si>
  <si>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</si>
  <si>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</si>
  <si>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</si>
  <si>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</si>
  <si>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</si>
  <si>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</si>
  <si>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</si>
  <si>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</si>
  <si>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</si>
  <si>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</si>
  <si>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</si>
  <si>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</si>
  <si>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</si>
  <si>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</si>
  <si>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</si>
  <si>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</si>
  <si>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</si>
  <si>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</si>
  <si>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</si>
  <si>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</si>
  <si>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</si>
  <si>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</si>
  <si>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</si>
  <si>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</si>
  <si>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</si>
  <si>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</si>
  <si>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</si>
  <si>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</si>
  <si>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</si>
  <si>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</si>
  <si>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</si>
  <si>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</si>
  <si>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</si>
  <si>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</si>
  <si>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</si>
  <si>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</si>
  <si>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</si>
  <si>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</si>
  <si>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</si>
  <si>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</si>
  <si>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</si>
  <si>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</si>
  <si>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</si>
  <si>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</si>
  <si>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</si>
  <si>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</si>
  <si>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</si>
  <si>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</si>
  <si>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</si>
  <si>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</si>
  <si>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</si>
  <si>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</si>
  <si>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</si>
  <si>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</si>
  <si>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</si>
  <si>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</si>
  <si>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</si>
  <si>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</si>
  <si>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</si>
  <si>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</si>
  <si>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</si>
  <si>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</si>
  <si>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</si>
  <si>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</si>
  <si>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</si>
  <si>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</si>
  <si>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</si>
  <si>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</si>
  <si>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</si>
  <si>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</si>
  <si>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</si>
  <si>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</si>
  <si>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</si>
  <si>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</si>
  <si>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</si>
  <si>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</si>
  <si>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</si>
  <si>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</si>
  <si>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</si>
  <si>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</si>
  <si>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</si>
  <si>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</si>
  <si>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</si>
  <si>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</si>
  <si>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</si>
  <si>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</si>
  <si>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</si>
  <si>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</si>
  <si>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</si>
  <si>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</si>
  <si>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</si>
  <si>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</si>
  <si>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</si>
  <si>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</si>
  <si>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</si>
  <si>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</si>
  <si>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</si>
  <si>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</si>
  <si>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</si>
  <si>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</si>
  <si>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</si>
  <si>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</si>
  <si>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</si>
  <si>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</si>
  <si>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</si>
  <si>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</si>
  <si>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</si>
  <si>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</si>
  <si>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</si>
  <si>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</si>
  <si>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</si>
  <si>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</si>
  <si>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</si>
  <si>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</si>
  <si>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</si>
  <si>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</si>
  <si>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</si>
  <si>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</si>
  <si>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</si>
  <si>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</si>
  <si>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</si>
  <si>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</si>
  <si>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</si>
  <si>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</si>
  <si>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</si>
  <si>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</si>
  <si>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</si>
  <si>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</si>
  <si>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</si>
  <si>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</si>
  <si>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</si>
  <si>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</si>
  <si>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</si>
  <si>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</si>
  <si>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</si>
  <si>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</si>
  <si>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</si>
  <si>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</si>
  <si>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</si>
  <si>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</si>
  <si>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</si>
  <si>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</si>
  <si>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</si>
  <si>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</si>
  <si>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</si>
  <si>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</si>
  <si>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</si>
  <si>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</si>
  <si>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</si>
  <si>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</si>
  <si>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</si>
  <si>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</si>
  <si>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</si>
  <si>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</si>
  <si>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</si>
  <si>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</si>
  <si>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</si>
  <si>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</si>
  <si>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</si>
  <si>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</si>
  <si>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</si>
  <si>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</si>
  <si>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</si>
  <si>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</si>
  <si>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</si>
  <si>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</si>
  <si>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</si>
  <si>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</si>
  <si>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</si>
  <si>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</si>
  <si>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</si>
  <si>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</si>
  <si>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</si>
  <si>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</si>
  <si>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</si>
  <si>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</si>
  <si>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</si>
  <si>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</si>
  <si>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</si>
  <si>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</si>
  <si>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</si>
  <si>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</si>
  <si>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</si>
  <si>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</si>
  <si>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</si>
  <si>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</si>
  <si>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</si>
  <si>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</si>
  <si>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</si>
  <si>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</si>
  <si>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</si>
  <si>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</si>
  <si>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</si>
  <si>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</si>
  <si>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</si>
  <si>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</si>
  <si>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</si>
  <si>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</si>
  <si>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</si>
  <si>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</si>
  <si>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</si>
  <si>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</si>
  <si>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</si>
  <si>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</si>
  <si>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</si>
  <si>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</si>
  <si>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</si>
  <si>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</si>
  <si>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</si>
  <si>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</si>
  <si>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</si>
  <si>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</si>
  <si>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</si>
  <si>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</si>
  <si>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</si>
  <si>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</si>
  <si>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</si>
  <si>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</si>
  <si>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</si>
  <si>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</si>
  <si>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</si>
  <si>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</si>
  <si>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</si>
  <si>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</si>
  <si>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</si>
  <si>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</si>
  <si>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</si>
  <si>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</si>
  <si>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</si>
  <si>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</si>
  <si>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</si>
  <si>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</si>
  <si>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</si>
  <si>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</si>
  <si>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</si>
  <si>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</si>
  <si>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</si>
  <si>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</si>
  <si>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</si>
  <si>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</si>
  <si>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</si>
  <si>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</si>
  <si>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</si>
  <si>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</si>
  <si>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</si>
  <si>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</si>
  <si>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</si>
  <si>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</si>
  <si>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</si>
  <si>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</si>
  <si>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</si>
  <si>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</si>
  <si>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</si>
  <si>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</si>
  <si>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</si>
  <si>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</si>
  <si>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</si>
  <si>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</si>
  <si>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</si>
  <si>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</si>
  <si>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</si>
  <si>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</si>
  <si>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</si>
  <si>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</si>
  <si>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</si>
  <si>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</si>
  <si>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</si>
  <si>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</si>
  <si>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</si>
  <si>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</si>
  <si>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</si>
  <si>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</si>
  <si>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</si>
  <si>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</si>
  <si>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</si>
  <si>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</si>
  <si>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</si>
  <si>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</si>
  <si>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</si>
  <si>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</si>
  <si>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</si>
  <si>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</si>
  <si>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</si>
  <si>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</si>
  <si>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</si>
  <si>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</si>
  <si>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</si>
  <si>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</si>
  <si>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</si>
  <si>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</si>
  <si>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</si>
  <si>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</si>
  <si>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</si>
  <si>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</si>
  <si>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</si>
  <si>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</si>
  <si>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</si>
  <si>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</si>
  <si>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</si>
  <si>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</si>
  <si>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</si>
  <si>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</si>
  <si>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</si>
  <si>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</si>
  <si>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</si>
  <si>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</si>
  <si>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</si>
  <si>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</si>
  <si>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</si>
  <si>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</si>
  <si>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</si>
  <si>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</si>
  <si>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</si>
  <si>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</si>
  <si>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</si>
  <si>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</si>
  <si>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</si>
  <si>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</si>
  <si>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</si>
  <si>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</si>
  <si>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</si>
  <si>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</si>
  <si>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</si>
  <si>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</si>
  <si>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</si>
  <si>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</si>
  <si>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</si>
  <si>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</si>
  <si>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</si>
  <si>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</si>
  <si>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</si>
  <si>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</si>
  <si>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</si>
  <si>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</si>
  <si>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</si>
  <si>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</si>
  <si>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</si>
  <si>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</si>
  <si>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</si>
  <si>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</si>
  <si>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</si>
  <si>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</si>
  <si>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</si>
  <si>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</si>
  <si>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</si>
  <si>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</si>
  <si>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</si>
  <si>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</si>
  <si>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</si>
  <si>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</si>
  <si>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</si>
  <si>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</si>
  <si>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</si>
  <si>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</si>
  <si>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</si>
  <si>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</si>
  <si>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</si>
  <si>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</si>
  <si>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</si>
  <si>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</si>
  <si>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</si>
  <si>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</si>
  <si>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</si>
  <si>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</si>
  <si>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</si>
  <si>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</si>
  <si>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</si>
  <si>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</si>
  <si>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</si>
  <si>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</si>
  <si>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</si>
  <si>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</si>
  <si>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</si>
  <si>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</si>
  <si>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</si>
  <si>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</si>
  <si>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</si>
  <si>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</si>
  <si>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</si>
  <si>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</si>
  <si>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</si>
  <si>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</si>
  <si>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</si>
  <si>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</si>
  <si>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</si>
  <si>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</si>
  <si>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</si>
  <si>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</si>
  <si>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</si>
  <si>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</si>
  <si>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</si>
  <si>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</si>
  <si>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</si>
  <si>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</si>
  <si>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</si>
  <si>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</si>
  <si>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</si>
  <si>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</si>
  <si>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</si>
  <si>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</si>
  <si>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</si>
  <si>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</si>
  <si>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</si>
  <si>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</si>
  <si>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</si>
  <si>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</si>
  <si>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</si>
  <si>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</si>
  <si>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</si>
  <si>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</si>
  <si>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</si>
  <si>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</si>
  <si>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</si>
  <si>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</si>
  <si>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</si>
  <si>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</si>
  <si>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</si>
  <si>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</si>
  <si>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</si>
  <si>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</si>
  <si>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</si>
  <si>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</si>
  <si>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</si>
  <si>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</si>
  <si>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</si>
  <si>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</si>
  <si>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</si>
  <si>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</si>
  <si>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</si>
  <si>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</si>
  <si>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</si>
  <si>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</si>
  <si>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</si>
  <si>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</si>
  <si>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</si>
  <si>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</si>
  <si>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</si>
  <si>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</si>
  <si>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</si>
  <si>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</si>
  <si>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</si>
  <si>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</si>
  <si>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</si>
  <si>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</si>
  <si>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</si>
  <si>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</si>
  <si>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</si>
  <si>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</si>
  <si>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</si>
  <si>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</si>
  <si>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</si>
  <si>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</si>
  <si>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</si>
  <si>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</si>
  <si>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</si>
  <si>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</si>
  <si>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</si>
  <si>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</si>
  <si>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</si>
  <si>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</si>
  <si>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</si>
  <si>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</si>
  <si>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</si>
  <si>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</si>
  <si>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</si>
  <si>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</si>
  <si>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</si>
  <si>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</si>
  <si>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</si>
  <si>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</si>
  <si>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</si>
  <si>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</si>
  <si>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</si>
  <si>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</si>
  <si>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</si>
  <si>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</si>
  <si>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</si>
  <si>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</si>
  <si>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</si>
  <si>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</si>
  <si>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</si>
  <si>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</si>
  <si>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</si>
  <si>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</si>
  <si>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</si>
  <si>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</si>
  <si>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</si>
  <si>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</si>
  <si>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</si>
  <si>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</si>
  <si>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</si>
  <si>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</si>
  <si>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</si>
  <si>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</si>
  <si>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</si>
  <si>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</si>
  <si>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</si>
  <si>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</si>
  <si>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</si>
  <si>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</si>
  <si>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</si>
  <si>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</si>
  <si>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</si>
  <si>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</si>
  <si>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</si>
  <si>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</si>
  <si>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</si>
  <si>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</si>
  <si>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</si>
  <si>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</si>
  <si>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</si>
  <si>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</si>
  <si>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</si>
  <si>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</si>
  <si>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</si>
  <si>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</si>
  <si>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</si>
  <si>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</si>
  <si>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</si>
  <si>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</si>
  <si>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</si>
  <si>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</si>
  <si>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</si>
  <si>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</si>
  <si>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</si>
  <si>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</si>
  <si>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</si>
  <si>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</si>
  <si>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</si>
  <si>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</si>
  <si>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</si>
  <si>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</si>
  <si>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</si>
  <si>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</si>
  <si>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</si>
  <si>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</si>
  <si>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</si>
  <si>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</si>
  <si>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</si>
  <si>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</si>
  <si>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</si>
  <si>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</si>
  <si>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</si>
  <si>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</si>
  <si>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</si>
  <si>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</si>
  <si>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</si>
  <si>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</si>
  <si>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</si>
  <si>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</si>
  <si>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</si>
  <si>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</si>
  <si>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</si>
  <si>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</si>
  <si>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</si>
  <si>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</si>
  <si>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</si>
  <si>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</si>
  <si>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</si>
  <si>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</si>
  <si>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</si>
  <si>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</si>
  <si>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</si>
  <si>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</si>
  <si>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</si>
  <si>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</si>
  <si>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</si>
  <si>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</si>
  <si>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</si>
  <si>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</si>
  <si>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</si>
  <si>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</si>
  <si>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</si>
  <si>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</si>
  <si>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</si>
  <si>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</si>
  <si>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</si>
  <si>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</si>
  <si>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</si>
  <si>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</si>
  <si>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</si>
  <si>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</si>
  <si>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</si>
  <si>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</si>
  <si>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</si>
  <si>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</si>
  <si>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</si>
  <si>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</si>
  <si>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</si>
  <si>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</si>
  <si>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</si>
  <si>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</si>
  <si>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</si>
  <si>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</si>
  <si>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</si>
  <si>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</si>
  <si>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</si>
  <si>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</si>
  <si>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</si>
  <si>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</si>
  <si>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</si>
  <si>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</si>
  <si>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</si>
  <si>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</si>
  <si>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</si>
  <si>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</si>
  <si>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</si>
  <si>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</si>
  <si>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</si>
  <si>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</si>
  <si>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</si>
  <si>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</si>
  <si>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</si>
  <si>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</si>
  <si>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</si>
  <si>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</si>
  <si>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</si>
  <si>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</si>
  <si>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</si>
  <si>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</si>
  <si>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</si>
  <si>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</si>
  <si>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</si>
  <si>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</si>
  <si>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</si>
  <si>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</si>
  <si>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</si>
  <si>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</si>
  <si>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</si>
  <si>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</si>
  <si>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</si>
  <si>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</si>
  <si>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</si>
  <si>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</si>
  <si>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</si>
  <si>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</si>
  <si>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</si>
  <si>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</si>
  <si>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</si>
  <si>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</si>
  <si>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</si>
  <si>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</si>
  <si>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</si>
  <si>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</si>
  <si>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</si>
  <si>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</si>
  <si>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</si>
  <si>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</si>
  <si>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</si>
  <si>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</si>
  <si>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</si>
  <si>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</si>
  <si>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</si>
  <si>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</si>
  <si>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</si>
  <si>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</si>
  <si>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</si>
  <si>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</si>
  <si>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</si>
  <si>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</si>
  <si>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</si>
  <si>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</si>
  <si>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</si>
  <si>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</si>
  <si>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</si>
  <si>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</si>
  <si>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</si>
  <si>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</si>
  <si>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</si>
  <si>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</si>
  <si>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</si>
  <si>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</si>
  <si>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</si>
  <si>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</si>
  <si>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</si>
  <si>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</si>
  <si>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</si>
  <si>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</si>
  <si>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</si>
  <si>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</si>
  <si>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</si>
  <si>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</si>
  <si>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</si>
  <si>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</si>
  <si>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</si>
  <si>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</si>
  <si>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</si>
  <si>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</si>
  <si>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</si>
  <si>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</si>
  <si>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</si>
  <si>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</si>
  <si>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</si>
  <si>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</si>
  <si>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</si>
  <si>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</si>
  <si>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</si>
  <si>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</si>
  <si>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</si>
  <si>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</si>
  <si>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</si>
  <si>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</si>
  <si>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</si>
  <si>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</si>
  <si>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</si>
  <si>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</si>
  <si>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</si>
  <si>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</si>
  <si>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</si>
  <si>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</si>
  <si>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</si>
  <si>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</si>
  <si>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</si>
  <si>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</si>
  <si>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</si>
  <si>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</si>
  <si>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</si>
  <si>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</si>
  <si>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</si>
  <si>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</si>
  <si>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</si>
  <si>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</si>
  <si>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</si>
  <si>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</si>
  <si>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</si>
  <si>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</si>
  <si>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</si>
  <si>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</si>
  <si>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</si>
  <si>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</si>
  <si>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</si>
  <si>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</si>
  <si>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</si>
  <si>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</si>
  <si>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</si>
  <si>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</si>
  <si>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</si>
  <si>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</si>
  <si>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</si>
  <si>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</si>
  <si>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</si>
  <si>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</si>
  <si>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</si>
  <si>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</si>
  <si>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</si>
  <si>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</si>
  <si>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</si>
  <si>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</si>
  <si>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</si>
  <si>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</si>
  <si>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</si>
  <si>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</si>
  <si>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</si>
  <si>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</si>
  <si>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</si>
  <si>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</si>
  <si>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</si>
  <si>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</si>
  <si>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</si>
  <si>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</si>
  <si>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</si>
  <si>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</si>
  <si>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</si>
  <si>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</si>
  <si>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</si>
  <si>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</si>
  <si>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</si>
  <si>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</si>
  <si>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</si>
  <si>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</si>
  <si>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</si>
  <si>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</si>
  <si>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</si>
  <si>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</si>
  <si>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</si>
  <si>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</si>
  <si>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</si>
  <si>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</si>
  <si>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</si>
  <si>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</si>
  <si>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</si>
  <si>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</si>
  <si>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</si>
  <si>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</si>
  <si>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</si>
  <si>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</si>
  <si>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</si>
  <si>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</si>
  <si>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</si>
  <si>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</si>
  <si>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</si>
  <si>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</si>
  <si>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</si>
  <si>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</si>
  <si>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</si>
  <si>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</si>
  <si>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</si>
  <si>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</si>
  <si>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</si>
  <si>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</si>
  <si>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</si>
  <si>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</si>
  <si>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</si>
  <si>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</si>
  <si>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</si>
  <si>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</si>
  <si>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</si>
  <si>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</si>
  <si>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</si>
  <si>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</si>
  <si>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</si>
  <si>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</si>
  <si>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</si>
  <si>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</si>
  <si>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</si>
  <si>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</si>
  <si>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</si>
  <si>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</si>
  <si>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</si>
  <si>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</si>
  <si>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</si>
  <si>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</si>
  <si>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</si>
  <si>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</si>
  <si>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</si>
  <si>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</si>
  <si>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</si>
  <si>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</si>
  <si>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</si>
  <si>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</si>
  <si>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</si>
  <si>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</si>
  <si>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</si>
  <si>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</si>
  <si>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</si>
  <si>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</si>
  <si>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</si>
  <si>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</si>
  <si>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</si>
  <si>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</si>
  <si>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</si>
  <si>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</si>
  <si>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</si>
  <si>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</si>
  <si>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</si>
  <si>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</si>
  <si>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</si>
  <si>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</si>
  <si>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</si>
  <si>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</si>
  <si>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</si>
  <si>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</si>
  <si>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</si>
  <si>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</si>
  <si>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</si>
  <si>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</si>
  <si>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</si>
  <si>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</si>
  <si>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</si>
  <si>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</si>
  <si>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</si>
  <si>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</si>
  <si>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</si>
  <si>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</si>
  <si>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</si>
  <si>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</si>
  <si>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</si>
  <si>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</si>
  <si>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</si>
  <si>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</si>
  <si>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</si>
  <si>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</si>
  <si>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</si>
  <si>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</si>
  <si>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</si>
  <si>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</si>
  <si>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</si>
  <si>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</si>
  <si>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</si>
  <si>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</si>
  <si>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</si>
  <si>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</si>
  <si>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</si>
  <si>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</si>
  <si>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</si>
  <si>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</si>
  <si>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</si>
  <si>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</si>
  <si>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</si>
  <si>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</si>
  <si>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</si>
  <si>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</si>
  <si>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</si>
  <si>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</si>
  <si>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</si>
  <si>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</si>
  <si>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</si>
  <si>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</si>
  <si>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</si>
  <si>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</si>
  <si>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</si>
  <si>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</si>
  <si>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</si>
  <si>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</si>
  <si>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</si>
  <si>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</si>
  <si>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</si>
  <si>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</si>
  <si>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</si>
  <si>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</si>
  <si>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</si>
  <si>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</si>
  <si>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</si>
  <si>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</si>
  <si>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</si>
  <si>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</si>
  <si>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</si>
  <si>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</si>
  <si>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</si>
  <si>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</si>
  <si>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</si>
  <si>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</si>
  <si>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</si>
  <si>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</si>
  <si>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</si>
  <si>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</si>
  <si>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</si>
  <si>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</si>
  <si>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</si>
  <si>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</si>
  <si>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</si>
  <si>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</si>
  <si>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</si>
  <si>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</si>
  <si>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</si>
  <si>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</si>
  <si>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</si>
  <si>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</si>
  <si>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</si>
  <si>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</si>
  <si>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</si>
  <si>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</si>
  <si>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</si>
  <si>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</si>
  <si>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</si>
  <si>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</si>
  <si>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</si>
  <si>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</si>
  <si>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</si>
  <si>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</si>
  <si>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</si>
  <si>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</si>
  <si>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</si>
  <si>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</si>
  <si>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</si>
  <si>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</si>
  <si>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</si>
  <si>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</si>
  <si>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</si>
  <si>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</si>
  <si>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</si>
  <si>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</si>
  <si>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</si>
  <si>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</si>
  <si>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</si>
  <si>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</si>
  <si>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</si>
  <si>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</si>
  <si>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</si>
  <si>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</si>
  <si>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</si>
  <si>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</si>
  <si>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</si>
  <si>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</si>
  <si>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</si>
  <si>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</si>
  <si>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</si>
  <si>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</si>
  <si>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</si>
  <si>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</si>
  <si>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</si>
  <si>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</si>
  <si>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</si>
  <si>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</si>
  <si>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</si>
  <si>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</si>
  <si>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</si>
  <si>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</si>
  <si>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</si>
  <si>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</si>
  <si>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</si>
  <si>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</si>
  <si>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</si>
  <si>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</si>
  <si>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</si>
  <si>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</si>
  <si>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</si>
  <si>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</si>
  <si>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</si>
  <si>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</si>
  <si>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</si>
  <si>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</si>
  <si>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</si>
  <si>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</si>
  <si>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</si>
  <si>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</si>
  <si>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</si>
  <si>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</si>
  <si>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</si>
  <si>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</si>
  <si>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</si>
  <si>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</si>
  <si>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</si>
  <si>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</si>
  <si>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</si>
  <si>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</si>
  <si>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</si>
  <si>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</si>
  <si>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</si>
  <si>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</si>
  <si>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</si>
  <si>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</si>
  <si>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</si>
  <si>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</si>
  <si>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</si>
  <si>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</si>
  <si>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</si>
  <si>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</si>
  <si>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</si>
  <si>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</si>
  <si>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</si>
  <si>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</si>
  <si>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</si>
  <si>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</si>
  <si>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</si>
  <si>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</si>
  <si>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</si>
  <si>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</si>
  <si>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</si>
  <si>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</si>
  <si>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</si>
  <si>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</si>
  <si>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</si>
  <si>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</si>
  <si>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</si>
  <si>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</si>
  <si>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</si>
  <si>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</si>
  <si>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</si>
  <si>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</si>
  <si>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</si>
  <si>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</si>
  <si>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</si>
  <si>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</si>
  <si>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</si>
  <si>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</si>
  <si>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</si>
  <si>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</si>
  <si>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</si>
  <si>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</si>
  <si>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</si>
  <si>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</si>
  <si>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</si>
  <si>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</si>
  <si>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</si>
  <si>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</si>
  <si>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</si>
  <si>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</si>
  <si>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</si>
  <si>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</si>
  <si>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</si>
  <si>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</si>
  <si>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</si>
  <si>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</si>
  <si>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</si>
  <si>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</si>
  <si>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</si>
  <si>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</si>
  <si>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</si>
  <si>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</si>
  <si>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</si>
  <si>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</si>
  <si>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</si>
  <si>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</si>
  <si>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</si>
  <si>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</si>
  <si>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</si>
  <si>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</si>
  <si>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</si>
  <si>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</si>
  <si>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</si>
  <si>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</si>
  <si>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</si>
  <si>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</si>
  <si>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</si>
  <si>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</si>
  <si>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</si>
  <si>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</si>
  <si>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</si>
  <si>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</si>
  <si>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</si>
  <si>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</si>
  <si>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</si>
  <si>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</si>
  <si>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</si>
  <si>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</si>
  <si>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</si>
  <si>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</si>
  <si>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</si>
  <si>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</si>
  <si>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</si>
  <si>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</si>
  <si>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</si>
  <si>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</si>
  <si>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</si>
  <si>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</si>
  <si>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</si>
  <si>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</si>
  <si>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</si>
  <si>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</si>
  <si>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</si>
  <si>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</si>
  <si>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</si>
  <si>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</si>
  <si>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</si>
  <si>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</si>
  <si>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</si>
  <si>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</si>
  <si>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</si>
  <si>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</si>
  <si>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</si>
  <si>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</si>
  <si>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</si>
  <si>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</si>
  <si>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</si>
  <si>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</si>
  <si>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</si>
  <si>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</si>
  <si>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</si>
  <si>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</si>
  <si>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</si>
  <si>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</si>
  <si>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</si>
  <si>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</si>
  <si>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</si>
  <si>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</si>
  <si>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</si>
  <si>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</si>
  <si>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</si>
  <si>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</si>
  <si>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</si>
  <si>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</si>
  <si>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</si>
  <si>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</si>
  <si>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</si>
  <si>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</si>
  <si>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</si>
  <si>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</si>
  <si>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</si>
  <si>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</si>
  <si>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</si>
  <si>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</si>
  <si>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</si>
  <si>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</si>
  <si>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</si>
  <si>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</si>
  <si>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</si>
  <si>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</si>
  <si>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</si>
  <si>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</si>
  <si>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</si>
  <si>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</si>
  <si>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</si>
  <si>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</si>
  <si>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</si>
  <si>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</si>
  <si>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</si>
  <si>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</si>
  <si>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</si>
  <si>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</si>
  <si>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</si>
  <si>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</si>
  <si>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</si>
  <si>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</si>
  <si>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</si>
  <si>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</si>
  <si>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</si>
  <si>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</si>
  <si>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</si>
  <si>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</si>
  <si>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</si>
  <si>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</si>
  <si>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</si>
  <si>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</si>
  <si>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</si>
  <si>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</si>
  <si>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</si>
  <si>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</si>
  <si>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</si>
  <si>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</si>
  <si>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</si>
  <si>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</si>
  <si>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</si>
  <si>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</si>
  <si>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</si>
  <si>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</si>
  <si>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</si>
  <si>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</si>
  <si>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</si>
  <si>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</si>
  <si>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</si>
  <si>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</si>
  <si>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</si>
  <si>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</si>
  <si>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</si>
  <si>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</si>
  <si>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</si>
  <si>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</si>
  <si>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</si>
  <si>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</si>
  <si>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</si>
  <si>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</si>
  <si>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</si>
  <si>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</si>
  <si>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</si>
  <si>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</si>
  <si>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</si>
  <si>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</si>
  <si>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</si>
  <si>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</si>
  <si>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</si>
  <si>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</si>
  <si>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</si>
  <si>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</si>
  <si>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</si>
  <si>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</si>
  <si>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</si>
  <si>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</si>
  <si>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</si>
  <si>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</si>
  <si>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</si>
  <si>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</si>
  <si>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</si>
  <si>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</si>
  <si>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</si>
  <si>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</si>
  <si>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</si>
  <si>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</si>
  <si>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</si>
  <si>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</si>
  <si>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</si>
  <si>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</si>
  <si>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</si>
  <si>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</si>
  <si>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</si>
  <si>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</si>
  <si>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</si>
  <si>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</si>
  <si>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</si>
  <si>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</si>
  <si>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</si>
  <si>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</si>
  <si>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</si>
  <si>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</si>
  <si>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</si>
  <si>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</si>
  <si>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</si>
  <si>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</si>
  <si>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</si>
  <si>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</si>
  <si>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</si>
  <si>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</si>
  <si>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</si>
  <si>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</si>
  <si>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</si>
  <si>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</si>
  <si>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</si>
  <si>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</si>
  <si>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</si>
  <si>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</si>
  <si>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</si>
  <si>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</si>
  <si>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</si>
  <si>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</si>
  <si>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</si>
  <si>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</si>
  <si>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</si>
  <si>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</si>
  <si>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</si>
  <si>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</si>
  <si>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</si>
  <si>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</si>
  <si>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</si>
  <si>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</si>
  <si>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</si>
  <si>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</si>
  <si>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</si>
  <si>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</si>
  <si>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</si>
  <si>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</si>
  <si>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</si>
  <si>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</si>
  <si>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</si>
  <si>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</si>
  <si>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</si>
  <si>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</si>
  <si>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</si>
  <si>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</si>
  <si>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</si>
  <si>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</si>
  <si>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</si>
  <si>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</si>
  <si>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</si>
  <si>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</si>
  <si>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</si>
  <si>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</si>
  <si>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</si>
  <si>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</si>
  <si>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</si>
  <si>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</si>
  <si>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</si>
  <si>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</si>
  <si>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</si>
  <si>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</si>
  <si>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</si>
  <si>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</si>
  <si>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</si>
  <si>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</si>
  <si>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</si>
  <si>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</si>
  <si>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</si>
  <si>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</si>
  <si>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</si>
  <si>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</si>
  <si>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</si>
  <si>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</si>
  <si>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</si>
  <si>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</si>
  <si>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</si>
  <si>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</si>
  <si>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</si>
  <si>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</si>
  <si>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</si>
  <si>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</si>
  <si>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</si>
  <si>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</si>
  <si>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</si>
  <si>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</si>
  <si>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</si>
  <si>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</si>
  <si>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</si>
  <si>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</si>
  <si>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</si>
  <si>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</si>
  <si>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</si>
  <si>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</si>
  <si>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</si>
  <si>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</si>
  <si>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</si>
  <si>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</si>
  <si>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</si>
  <si>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</si>
  <si>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</si>
  <si>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</si>
  <si>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</si>
  <si>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</si>
  <si>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</si>
  <si>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</si>
  <si>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</si>
  <si>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</si>
  <si>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</si>
  <si>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</si>
  <si>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</si>
  <si>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</si>
  <si>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</si>
  <si>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</si>
  <si>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</si>
  <si>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</si>
  <si>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</si>
  <si>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</si>
  <si>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</si>
  <si>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</si>
  <si>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</si>
  <si>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</si>
  <si>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</si>
  <si>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</si>
  <si>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</si>
  <si>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</si>
  <si>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</si>
  <si>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</si>
  <si>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</si>
  <si>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</si>
  <si>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</si>
  <si>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</si>
  <si>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</si>
  <si>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</si>
  <si>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</si>
  <si>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</si>
  <si>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</si>
  <si>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</si>
  <si>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</si>
  <si>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</si>
  <si>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</si>
  <si>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</si>
  <si>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</si>
  <si>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</si>
  <si>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</si>
  <si>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</si>
  <si>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</si>
  <si>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</si>
  <si>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</si>
  <si>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</si>
  <si>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</si>
  <si>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</si>
  <si>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</si>
  <si>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</si>
  <si>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</si>
  <si>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</si>
  <si>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</si>
  <si>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</si>
  <si>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</si>
  <si>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</si>
  <si>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</si>
  <si>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</si>
  <si>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</si>
  <si>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</si>
  <si>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</si>
  <si>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</si>
  <si>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</si>
  <si>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</si>
  <si>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</si>
  <si>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</si>
  <si>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</si>
  <si>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</si>
  <si>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</si>
  <si>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</si>
  <si>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</si>
  <si>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</si>
  <si>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</si>
  <si>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</si>
  <si>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</si>
  <si>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</si>
  <si>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</si>
  <si>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</si>
  <si>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</si>
  <si>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</si>
  <si>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</si>
  <si>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</si>
  <si>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</si>
  <si>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</si>
  <si>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</si>
  <si>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</si>
  <si>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</si>
  <si>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</si>
  <si>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</si>
  <si>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</si>
  <si>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</si>
  <si>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</si>
  <si>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</si>
  <si>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</si>
  <si>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</si>
  <si>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</si>
  <si>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</si>
  <si>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</si>
  <si>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</si>
  <si>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</si>
  <si>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</si>
  <si>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</si>
  <si>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</si>
  <si>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</si>
  <si>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</si>
  <si>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</si>
  <si>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</si>
  <si>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</si>
  <si>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</si>
  <si>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</si>
  <si>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</si>
  <si>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</si>
  <si>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</si>
  <si>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</si>
  <si>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</si>
  <si>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</si>
  <si>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</si>
  <si>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</si>
  <si>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</si>
  <si>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</si>
  <si>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</si>
  <si>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</si>
  <si>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</si>
  <si>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</si>
  <si>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</si>
  <si>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</si>
  <si>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</si>
  <si>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</si>
  <si>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</si>
  <si>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</si>
  <si>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</si>
  <si>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</si>
  <si>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</si>
  <si>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</si>
  <si>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</si>
  <si>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</si>
  <si>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</si>
  <si>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</si>
  <si>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</si>
  <si>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</si>
  <si>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</si>
  <si>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</si>
  <si>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</si>
  <si>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</si>
  <si>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</si>
  <si>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</si>
  <si>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</si>
  <si>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</si>
  <si>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</si>
  <si>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</si>
  <si>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</si>
  <si>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</si>
  <si>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</si>
  <si>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</si>
  <si>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</si>
  <si>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</si>
  <si>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</si>
  <si>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</si>
  <si>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</si>
  <si>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</si>
  <si>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</si>
  <si>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</si>
  <si>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</si>
  <si>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</si>
  <si>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</si>
  <si>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</si>
  <si>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</si>
  <si>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</si>
  <si>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</si>
  <si>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</si>
  <si>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</si>
  <si>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</si>
  <si>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</si>
  <si>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</si>
  <si>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</si>
  <si>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</si>
  <si>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</si>
  <si>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</si>
  <si>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</si>
  <si>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</si>
  <si>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</si>
  <si>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</si>
  <si>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</si>
  <si>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</si>
  <si>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</si>
  <si>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</si>
  <si>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</si>
  <si>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</si>
  <si>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</si>
  <si>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</si>
  <si>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</si>
  <si>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</si>
  <si>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</si>
  <si>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</si>
  <si>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</si>
  <si>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</si>
  <si>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</si>
  <si>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</si>
  <si>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</si>
  <si>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</si>
  <si>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</si>
  <si>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</si>
  <si>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</si>
  <si>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</si>
  <si>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</si>
  <si>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</si>
  <si>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</si>
  <si>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</si>
  <si>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</si>
  <si>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</si>
  <si>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</si>
  <si>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</si>
  <si>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</si>
  <si>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</si>
  <si>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</si>
  <si>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</si>
  <si>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</si>
  <si>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</si>
  <si>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</si>
  <si>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</si>
  <si>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</si>
  <si>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</si>
  <si>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</si>
  <si>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</si>
  <si>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</si>
  <si>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</si>
  <si>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</si>
  <si>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</si>
  <si>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</si>
  <si>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</si>
  <si>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</si>
  <si>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</si>
  <si>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</si>
  <si>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</si>
  <si>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</si>
  <si>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</si>
  <si>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</si>
  <si>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</si>
  <si>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</si>
  <si>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</si>
  <si>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</si>
  <si>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</si>
  <si>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</si>
  <si>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</si>
  <si>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</si>
  <si>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</si>
  <si>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</si>
  <si>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</si>
  <si>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</si>
  <si>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</si>
  <si>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</si>
  <si>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</si>
  <si>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</si>
  <si>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</si>
  <si>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</si>
  <si>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</si>
  <si>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</si>
  <si>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</si>
  <si>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</si>
  <si>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</si>
  <si>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</si>
  <si>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</si>
  <si>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</si>
  <si>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</si>
  <si>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</si>
  <si>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</si>
  <si>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</si>
  <si>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</si>
  <si>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</si>
  <si>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</si>
  <si>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</si>
  <si>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</si>
  <si>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</si>
  <si>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</si>
  <si>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</si>
  <si>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</si>
  <si>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</si>
  <si>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</si>
  <si>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</si>
  <si>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</si>
  <si>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</si>
  <si>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</si>
  <si>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</si>
  <si>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</si>
  <si>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</si>
  <si>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</si>
  <si>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</si>
  <si>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</si>
  <si>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</si>
  <si>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</si>
  <si>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</si>
  <si>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</si>
  <si>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</si>
  <si>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</si>
  <si>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</si>
  <si>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</si>
  <si>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</si>
  <si>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</si>
  <si>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</si>
  <si>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</si>
  <si>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</si>
  <si>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</si>
  <si>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</si>
  <si>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</si>
  <si>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</si>
  <si>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</si>
  <si>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</si>
  <si>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</si>
  <si>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</si>
  <si>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</si>
  <si>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</si>
  <si>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</si>
  <si>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</si>
  <si>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</si>
  <si>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</si>
  <si>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</si>
  <si>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</si>
  <si>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</si>
  <si>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</si>
  <si>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</si>
  <si>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</si>
  <si>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</si>
  <si>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</si>
  <si>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</si>
  <si>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</si>
  <si>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</si>
  <si>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</si>
  <si>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</si>
  <si>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</si>
  <si>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</si>
  <si>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</si>
  <si>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</si>
  <si>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</si>
  <si>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</si>
  <si>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</si>
  <si>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</si>
  <si>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</si>
  <si>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</si>
  <si>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</si>
  <si>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</si>
  <si>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</si>
  <si>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</si>
  <si>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</si>
  <si>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</si>
  <si>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</si>
  <si>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</si>
  <si>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</si>
  <si>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</si>
  <si>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</si>
  <si>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</si>
  <si>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</si>
  <si>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</si>
  <si>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</si>
  <si>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</si>
  <si>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</si>
  <si>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</si>
  <si>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</si>
  <si>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</si>
  <si>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</si>
  <si>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</si>
  <si>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</si>
  <si>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</si>
  <si>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</si>
  <si>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</si>
  <si>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</si>
  <si>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</si>
  <si>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</si>
  <si>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</si>
  <si>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</si>
  <si>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</si>
  <si>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</si>
  <si>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</si>
  <si>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</si>
  <si>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</si>
  <si>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</si>
  <si>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</si>
  <si>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</si>
  <si>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</si>
  <si>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</si>
  <si>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</si>
  <si>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</si>
  <si>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</si>
  <si>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</si>
  <si>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</si>
  <si>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</si>
  <si>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</si>
  <si>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</si>
  <si>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</si>
  <si>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</si>
  <si>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</si>
  <si>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</si>
  <si>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</si>
  <si>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</si>
  <si>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</si>
  <si>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</si>
  <si>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</si>
  <si>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</si>
  <si>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</si>
  <si>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</si>
  <si>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</si>
  <si>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</si>
  <si>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</si>
  <si>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</si>
  <si>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</si>
  <si>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</si>
  <si>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</si>
  <si>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</si>
  <si>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</si>
  <si>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</si>
  <si>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</si>
  <si>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</si>
  <si>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</si>
  <si>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</si>
  <si>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</si>
  <si>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</si>
  <si>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</si>
  <si>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</si>
  <si>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</si>
  <si>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</si>
  <si>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</si>
  <si>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</si>
  <si>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</si>
  <si>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</si>
  <si>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</si>
  <si>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</si>
  <si>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</si>
  <si>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</si>
  <si>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</si>
  <si>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</si>
  <si>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</si>
  <si>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</si>
  <si>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</si>
  <si>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</si>
  <si>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</si>
  <si>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</si>
  <si>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</si>
  <si>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</si>
  <si>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</si>
  <si>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</si>
  <si>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</si>
  <si>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</si>
  <si>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</si>
  <si>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</si>
  <si>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</si>
  <si>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</si>
  <si>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</si>
  <si>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</si>
  <si>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</si>
  <si>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</si>
  <si>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</si>
  <si>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</si>
  <si>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</si>
  <si>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</si>
  <si>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</si>
  <si>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</si>
  <si>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</si>
  <si>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</si>
  <si>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</si>
  <si>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</si>
  <si>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</si>
  <si>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</si>
  <si>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</si>
  <si>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</si>
  <si>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</si>
  <si>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</si>
  <si>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</si>
  <si>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</si>
  <si>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</si>
  <si>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</si>
  <si>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</si>
  <si>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</si>
  <si>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</si>
  <si>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</si>
  <si>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</si>
  <si>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</si>
  <si>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</si>
  <si>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</si>
  <si>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</si>
  <si>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</si>
  <si>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</si>
  <si>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</si>
  <si>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</si>
  <si>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</si>
  <si>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</si>
  <si>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</si>
  <si>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</si>
  <si>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</si>
  <si>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</si>
  <si>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</si>
  <si>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</si>
  <si>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</si>
  <si>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</si>
  <si>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</si>
  <si>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</si>
  <si>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</si>
  <si>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</si>
  <si>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</si>
  <si>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</si>
  <si>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</si>
  <si>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</si>
  <si>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</si>
  <si>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</si>
  <si>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</si>
  <si>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</si>
  <si>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</si>
  <si>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</si>
  <si>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</si>
  <si>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</si>
  <si>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</si>
  <si>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</si>
  <si>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</si>
  <si>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</si>
  <si>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</si>
  <si>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</si>
  <si>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</si>
  <si>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</si>
  <si>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</si>
  <si>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</si>
  <si>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</si>
  <si>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</si>
  <si>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</si>
  <si>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</si>
  <si>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</si>
  <si>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</si>
  <si>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</si>
  <si>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</si>
  <si>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</si>
  <si>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</si>
  <si>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</si>
  <si>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</si>
  <si>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</si>
  <si>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</si>
  <si>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</si>
  <si>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</si>
  <si>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</si>
  <si>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</si>
  <si>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</si>
  <si>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</si>
  <si>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</si>
  <si>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</si>
  <si>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</si>
  <si>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</si>
  <si>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</si>
  <si>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</si>
  <si>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</si>
  <si>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</si>
  <si>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</si>
  <si>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</si>
  <si>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</si>
  <si>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</si>
  <si>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</si>
  <si>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</si>
  <si>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</si>
  <si>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</si>
  <si>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</si>
  <si>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</si>
  <si>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</si>
  <si>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</si>
  <si>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</si>
  <si>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</si>
  <si>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</si>
  <si>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</si>
  <si>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</si>
  <si>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</si>
  <si>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</si>
  <si>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</si>
  <si>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</si>
  <si>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</si>
  <si>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</si>
  <si>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</si>
  <si>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</si>
  <si>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</si>
  <si>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</si>
  <si>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</si>
  <si>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</si>
  <si>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</si>
  <si>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</si>
  <si>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</si>
  <si>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</si>
  <si>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</si>
  <si>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</si>
  <si>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</si>
  <si>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</si>
  <si>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</si>
  <si>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</si>
  <si>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</si>
  <si>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</si>
  <si>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</si>
  <si>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</si>
  <si>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</si>
  <si>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</si>
  <si>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</si>
  <si>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</si>
  <si>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</si>
  <si>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</si>
  <si>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</si>
  <si>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</si>
  <si>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</si>
  <si>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</si>
  <si>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</si>
  <si>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</si>
  <si>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</si>
  <si>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</si>
  <si>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</si>
  <si>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</si>
  <si>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</si>
  <si>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</si>
  <si>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</si>
  <si>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</si>
  <si>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</si>
  <si>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</si>
  <si>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</si>
  <si>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</si>
  <si>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</si>
  <si>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</si>
  <si>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</si>
  <si>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</si>
  <si>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</si>
  <si>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</si>
  <si>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</si>
  <si>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</si>
  <si>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</si>
  <si>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</si>
  <si>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</si>
  <si>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</si>
  <si>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</si>
  <si>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</si>
  <si>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</si>
  <si>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</si>
  <si>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</si>
  <si>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</si>
  <si>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</si>
  <si>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</si>
  <si>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</si>
  <si>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</si>
  <si>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</si>
  <si>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</si>
  <si>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</si>
  <si>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</si>
  <si>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</si>
  <si>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</si>
  <si>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</si>
  <si>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</si>
  <si>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</si>
  <si>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</si>
  <si>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</si>
  <si>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</si>
  <si>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</si>
  <si>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</si>
  <si>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</si>
  <si>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</si>
  <si>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</si>
  <si>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</si>
  <si>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</si>
  <si>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</si>
  <si>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</si>
  <si>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</si>
  <si>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</si>
  <si>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</si>
  <si>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</si>
  <si>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</si>
  <si>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</si>
  <si>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</si>
  <si>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</si>
  <si>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</si>
  <si>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</si>
  <si>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</si>
  <si>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</si>
  <si>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</si>
  <si>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</si>
  <si>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</si>
  <si>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</si>
  <si>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</si>
  <si>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</si>
  <si>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</si>
  <si>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</si>
  <si>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</si>
  <si>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</si>
  <si>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</si>
  <si>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</si>
  <si>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</si>
  <si>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</si>
  <si>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</si>
  <si>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</si>
  <si>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</si>
  <si>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</si>
  <si>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</si>
  <si>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</si>
  <si>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</si>
  <si>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</si>
  <si>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</si>
  <si>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</si>
  <si>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</si>
  <si>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</si>
  <si>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</si>
  <si>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</si>
  <si>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</si>
  <si>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</si>
  <si>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</si>
  <si>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</si>
  <si>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</si>
  <si>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</si>
  <si>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</si>
  <si>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</si>
  <si>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</si>
  <si>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</si>
  <si>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</si>
  <si>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</si>
  <si>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</si>
  <si>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</si>
  <si>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</si>
  <si>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</si>
  <si>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</si>
  <si>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</si>
  <si>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</si>
  <si>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</si>
  <si>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</si>
  <si>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</si>
  <si>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</si>
  <si>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</si>
  <si>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</si>
  <si>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</si>
  <si>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</si>
  <si>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</si>
  <si>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</si>
  <si>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</si>
  <si>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</si>
  <si>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</si>
  <si>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</si>
  <si>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</si>
  <si>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</si>
  <si>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</si>
  <si>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</si>
  <si>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</si>
  <si>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</si>
  <si>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</si>
  <si>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</si>
  <si>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</si>
  <si>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</si>
  <si>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</si>
  <si>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</si>
  <si>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</si>
  <si>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</si>
  <si>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</si>
  <si>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</si>
  <si>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</si>
  <si>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</si>
  <si>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</si>
  <si>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</si>
  <si>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</si>
  <si>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</si>
  <si>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</si>
  <si>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</si>
  <si>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</si>
  <si>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</si>
  <si>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</si>
  <si>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</si>
  <si>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</si>
  <si>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</si>
  <si>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</si>
  <si>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</si>
  <si>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</si>
  <si>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</si>
  <si>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</si>
  <si>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</si>
  <si>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</si>
  <si>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</si>
  <si>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</si>
  <si>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</si>
  <si>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</si>
  <si>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</si>
  <si>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</si>
  <si>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</si>
  <si>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</si>
  <si>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</si>
  <si>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</si>
  <si>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</si>
  <si>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</si>
  <si>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</si>
  <si>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</si>
  <si>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</si>
  <si>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</si>
  <si>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</si>
  <si>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</si>
  <si>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</si>
  <si>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</si>
  <si>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</si>
  <si>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</si>
  <si>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</si>
  <si>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</si>
  <si>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</si>
  <si>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</si>
  <si>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</si>
  <si>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</si>
  <si>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</si>
  <si>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</si>
  <si>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</si>
  <si>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</si>
  <si>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</si>
  <si>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</si>
  <si>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</si>
  <si>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</si>
  <si>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</si>
  <si>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</si>
  <si>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</si>
  <si>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</si>
  <si>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</si>
  <si>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</si>
  <si>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</si>
  <si>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</si>
  <si>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</si>
  <si>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</si>
  <si>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</si>
  <si>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</si>
  <si>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</si>
  <si>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</si>
  <si>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</si>
  <si>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</si>
  <si>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</si>
  <si>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</si>
  <si>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</si>
  <si>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</si>
  <si>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</si>
  <si>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</si>
  <si>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</si>
  <si>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</si>
  <si>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</si>
  <si>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</si>
  <si>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</si>
  <si>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</si>
  <si>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</si>
  <si>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</si>
  <si>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</si>
  <si>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</si>
  <si>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</si>
  <si>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</si>
  <si>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</si>
  <si>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</si>
  <si>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</si>
  <si>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</si>
  <si>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</si>
  <si>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</si>
  <si>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</si>
  <si>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</si>
  <si>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</si>
  <si>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</si>
  <si>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</si>
  <si>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</si>
  <si>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</si>
  <si>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</si>
  <si>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</si>
  <si>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</si>
  <si>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</si>
  <si>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</si>
  <si>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</si>
  <si>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</si>
  <si>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</si>
  <si>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</si>
  <si>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</si>
  <si>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</si>
  <si>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</si>
  <si>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</si>
  <si>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</si>
  <si>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</si>
  <si>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</si>
  <si>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</si>
  <si>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</si>
  <si>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</si>
  <si>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</si>
  <si>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</si>
  <si>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</si>
  <si>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</si>
  <si>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</si>
  <si>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</si>
  <si>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</si>
  <si>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</si>
  <si>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</si>
  <si>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</si>
  <si>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</si>
  <si>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</si>
  <si>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</si>
  <si>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</si>
  <si>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</si>
  <si>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</si>
  <si>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</si>
  <si>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</si>
  <si>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</si>
  <si>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</si>
  <si>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</si>
  <si>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</si>
  <si>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</si>
  <si>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</si>
  <si>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</si>
  <si>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</si>
  <si>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</si>
  <si>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</si>
  <si>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</si>
  <si>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</si>
  <si>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</si>
  <si>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</si>
  <si>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</si>
  <si>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</si>
  <si>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</si>
  <si>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</si>
  <si>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</si>
  <si>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</si>
  <si>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</si>
  <si>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</si>
  <si>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</si>
  <si>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</si>
  <si>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</si>
  <si>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</si>
  <si>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</si>
  <si>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</si>
  <si>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</si>
  <si>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</si>
  <si>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</si>
  <si>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</si>
  <si>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</si>
  <si>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</si>
  <si>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</si>
  <si>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</si>
  <si>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</si>
  <si>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</si>
  <si>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</si>
  <si>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</si>
  <si>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</si>
  <si>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</si>
  <si>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</si>
  <si>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</si>
  <si>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</si>
  <si>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</si>
  <si>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</si>
  <si>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</si>
  <si>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</si>
  <si>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</si>
  <si>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</si>
  <si>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</si>
  <si>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</si>
  <si>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</si>
  <si>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</si>
  <si>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</si>
  <si>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</si>
  <si>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</si>
  <si>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</si>
  <si>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</si>
  <si>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</si>
  <si>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</si>
  <si>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</si>
  <si>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</si>
  <si>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</si>
  <si>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</si>
  <si>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</si>
  <si>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</si>
  <si>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</si>
  <si>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</si>
  <si>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</si>
  <si>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</si>
  <si>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</si>
  <si>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</si>
  <si>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</si>
  <si>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</si>
  <si>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</si>
  <si>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</si>
  <si>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</si>
  <si>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</si>
  <si>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</si>
  <si>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</si>
  <si>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</si>
  <si>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</si>
  <si>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</si>
  <si>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</si>
  <si>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</si>
  <si>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</si>
  <si>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</si>
  <si>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</si>
  <si>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</si>
  <si>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</si>
  <si>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</si>
  <si>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</si>
  <si>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</si>
  <si>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</si>
  <si>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</si>
  <si>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</si>
  <si>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</si>
  <si>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</si>
  <si>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</si>
  <si>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</si>
  <si>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</si>
  <si>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</si>
  <si>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</si>
  <si>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</si>
  <si>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</si>
  <si>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</si>
  <si>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</si>
  <si>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</si>
  <si>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</si>
  <si>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</si>
  <si>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</si>
  <si>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</si>
  <si>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</si>
  <si>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</si>
  <si>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</si>
  <si>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</si>
  <si>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</si>
  <si>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</si>
  <si>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</si>
  <si>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</si>
  <si>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</si>
  <si>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</si>
  <si>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</si>
  <si>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</si>
  <si>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</si>
  <si>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</si>
  <si>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</si>
  <si>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</si>
  <si>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</si>
  <si>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</si>
  <si>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</si>
  <si>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</si>
  <si>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</si>
  <si>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</si>
  <si>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</si>
  <si>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</si>
  <si>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</si>
  <si>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</si>
  <si>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</si>
  <si>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</si>
  <si>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</si>
  <si>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</si>
  <si>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</si>
  <si>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</si>
  <si>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</si>
  <si>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</si>
  <si>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</si>
  <si>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</si>
  <si>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</si>
  <si>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</si>
  <si>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</si>
  <si>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</si>
  <si>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</si>
  <si>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</si>
  <si>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</si>
  <si>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</si>
  <si>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</si>
  <si>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</si>
  <si>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</si>
  <si>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</si>
  <si>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</si>
  <si>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</si>
  <si>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</si>
  <si>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</si>
  <si>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</si>
  <si>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</si>
  <si>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</si>
  <si>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</si>
  <si>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</si>
  <si>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</si>
  <si>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</si>
  <si>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</si>
  <si>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</si>
  <si>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</si>
  <si>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</si>
  <si>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</si>
  <si>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</si>
  <si>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</si>
  <si>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</si>
  <si>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</si>
  <si>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</si>
  <si>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</si>
  <si>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</si>
  <si>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</si>
  <si>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</si>
  <si>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</si>
  <si>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</si>
  <si>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</si>
  <si>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</si>
  <si>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</si>
  <si>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</si>
  <si>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</si>
  <si>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</si>
  <si>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</si>
  <si>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</si>
  <si>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</si>
  <si>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</si>
  <si>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</si>
  <si>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</si>
  <si>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</si>
  <si>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</si>
  <si>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</si>
  <si>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</si>
  <si>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</si>
  <si>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</si>
  <si>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</si>
  <si>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</si>
  <si>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</si>
  <si>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</si>
  <si>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</si>
  <si>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</si>
  <si>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</si>
  <si>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</si>
  <si>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</si>
  <si>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</si>
  <si>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</si>
  <si>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</si>
  <si>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</si>
  <si>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</si>
  <si>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</si>
  <si>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</si>
  <si>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</si>
  <si>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</si>
  <si>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</si>
  <si>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</si>
  <si>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</si>
  <si>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</si>
  <si>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</si>
  <si>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</si>
  <si>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</si>
  <si>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</si>
  <si>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</si>
  <si>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</si>
  <si>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</si>
  <si>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</si>
  <si>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</si>
  <si>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</si>
  <si>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</si>
  <si>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</si>
  <si>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</si>
  <si>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</si>
  <si>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</si>
  <si>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</si>
  <si>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</si>
  <si>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</si>
  <si>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</si>
  <si>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</si>
  <si>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</si>
  <si>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</si>
  <si>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</si>
  <si>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</si>
  <si>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</si>
  <si>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</si>
  <si>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</si>
  <si>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</si>
  <si>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</si>
  <si>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</si>
  <si>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</si>
  <si>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</si>
  <si>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</si>
  <si>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</si>
  <si>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</si>
  <si>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</si>
  <si>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</si>
  <si>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</si>
  <si>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</si>
  <si>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</si>
  <si>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</si>
  <si>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</si>
  <si>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</si>
  <si>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</si>
  <si>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</si>
  <si>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</si>
  <si>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</si>
  <si>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</si>
  <si>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</si>
  <si>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</si>
  <si>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</si>
  <si>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</si>
  <si>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</si>
  <si>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</si>
  <si>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</si>
  <si>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</si>
  <si>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</si>
  <si>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</si>
  <si>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</si>
  <si>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</si>
  <si>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</si>
  <si>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</si>
  <si>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</si>
  <si>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</si>
  <si>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</si>
  <si>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</si>
  <si>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</si>
  <si>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</si>
  <si>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</si>
  <si>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</si>
  <si>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</si>
  <si>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</si>
  <si>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</si>
  <si>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</si>
  <si>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</si>
  <si>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</si>
  <si>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</si>
  <si>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</si>
  <si>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</si>
  <si>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</si>
  <si>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</si>
  <si>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</si>
  <si>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</si>
  <si>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</si>
  <si>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</si>
  <si>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</si>
  <si>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</si>
  <si>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</si>
  <si>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</si>
  <si>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</si>
  <si>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</si>
  <si>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</si>
  <si>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</si>
  <si>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</si>
  <si>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</si>
  <si>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</si>
  <si>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</si>
  <si>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</si>
  <si>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</si>
  <si>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</si>
  <si>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</si>
  <si>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</si>
  <si>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</si>
  <si>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</si>
  <si>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</si>
  <si>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</si>
  <si>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</si>
  <si>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</si>
  <si>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</si>
  <si>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</si>
  <si>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</si>
  <si>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</si>
  <si>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</si>
  <si>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</si>
  <si>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</si>
  <si>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</si>
  <si>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</si>
  <si>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</si>
  <si>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</si>
  <si>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</si>
  <si>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</si>
  <si>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</si>
  <si>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</si>
  <si>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</si>
  <si>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</si>
  <si>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</si>
  <si>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</si>
  <si>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</si>
  <si>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</si>
  <si>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</si>
  <si>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</si>
  <si>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</si>
  <si>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</si>
  <si>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</si>
  <si>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</si>
  <si>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</si>
  <si>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</si>
  <si>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</si>
  <si>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</si>
  <si>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</si>
  <si>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</si>
  <si>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</si>
  <si>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</si>
  <si>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</si>
  <si>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</si>
  <si>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</si>
  <si>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</si>
  <si>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</si>
  <si>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</si>
  <si>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</si>
  <si>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</si>
  <si>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</si>
  <si>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</si>
  <si>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</si>
  <si>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</si>
  <si>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</si>
  <si>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</si>
  <si>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</si>
  <si>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</si>
  <si>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</si>
  <si>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</si>
  <si>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</si>
  <si>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</si>
  <si>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</si>
  <si>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</si>
  <si>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</si>
  <si>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</si>
  <si>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</si>
  <si>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</si>
  <si>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</si>
  <si>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</si>
  <si>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</si>
  <si>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</si>
  <si>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</si>
  <si>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</si>
  <si>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</si>
  <si>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</si>
  <si>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</si>
  <si>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</si>
  <si>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</si>
  <si>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</si>
  <si>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</si>
  <si>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</si>
  <si>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</si>
  <si>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</si>
  <si>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</si>
  <si>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</si>
  <si>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</si>
  <si>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</si>
  <si>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</si>
  <si>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</si>
  <si>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</si>
  <si>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</si>
  <si>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</si>
  <si>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</si>
  <si>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</si>
  <si>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</si>
  <si>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</si>
  <si>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</si>
  <si>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</si>
  <si>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</si>
  <si>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</si>
  <si>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</si>
  <si>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</si>
  <si>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</si>
  <si>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</si>
  <si>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</si>
  <si>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</si>
  <si>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</si>
  <si>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</si>
  <si>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</si>
  <si>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</si>
  <si>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</si>
  <si>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</si>
  <si>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</si>
  <si>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</si>
  <si>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</si>
  <si>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</si>
  <si>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</si>
  <si>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</si>
  <si>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</si>
  <si>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</si>
  <si>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</si>
  <si>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</si>
  <si>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</si>
  <si>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</si>
  <si>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</si>
  <si>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</si>
  <si>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</si>
  <si>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</si>
  <si>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</si>
  <si>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</si>
  <si>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</si>
  <si>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</si>
  <si>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</si>
  <si>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</si>
  <si>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</si>
  <si>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</si>
  <si>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</si>
  <si>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</si>
  <si>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</si>
  <si>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</si>
  <si>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</si>
  <si>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</si>
  <si>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</si>
  <si>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</si>
  <si>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</si>
  <si>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</si>
  <si>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</si>
  <si>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</si>
  <si>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</si>
  <si>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</si>
  <si>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</si>
  <si>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</si>
  <si>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</si>
  <si>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</si>
  <si>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</si>
  <si>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</si>
  <si>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</si>
  <si>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</si>
  <si>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</si>
  <si>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</si>
  <si>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</si>
  <si>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</si>
  <si>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</si>
  <si>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</si>
  <si>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</si>
  <si>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</si>
  <si>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</si>
  <si>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</si>
  <si>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</si>
  <si>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</si>
  <si>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</si>
  <si>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</si>
  <si>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</si>
  <si>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</si>
  <si>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</si>
  <si>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</si>
  <si>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</si>
  <si>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</si>
  <si>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</si>
  <si>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</si>
  <si>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</si>
  <si>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</si>
  <si>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</si>
  <si>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</si>
  <si>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</si>
  <si>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</si>
  <si>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</si>
  <si>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</si>
  <si>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</si>
  <si>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</si>
  <si>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</si>
  <si>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</si>
  <si>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</si>
  <si>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</si>
  <si>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</si>
  <si>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</si>
  <si>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</si>
  <si>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</si>
  <si>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</si>
  <si>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</si>
  <si>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</si>
  <si>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</si>
  <si>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</si>
  <si>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</si>
  <si>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</si>
  <si>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</si>
  <si>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</si>
  <si>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</si>
  <si>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</si>
  <si>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</si>
  <si>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</si>
  <si>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</si>
  <si>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</si>
  <si>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</si>
  <si>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</si>
  <si>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</si>
  <si>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</si>
  <si>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</si>
  <si>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</si>
  <si>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</si>
  <si>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</si>
  <si>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</si>
  <si>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</si>
  <si>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</si>
  <si>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</si>
  <si>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</si>
  <si>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</si>
  <si>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</si>
  <si>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</si>
  <si>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</si>
  <si>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</si>
  <si>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</si>
  <si>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</si>
  <si>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</si>
  <si>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</si>
  <si>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</si>
  <si>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</si>
  <si>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</si>
  <si>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</si>
  <si>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</si>
  <si>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</si>
  <si>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</si>
  <si>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</si>
  <si>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</si>
  <si>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</si>
  <si>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</si>
  <si>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</si>
  <si>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</si>
  <si>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</si>
  <si>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</si>
  <si>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</si>
  <si>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</si>
  <si>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</si>
  <si>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</si>
  <si>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</si>
  <si>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</si>
  <si>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</si>
  <si>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</si>
  <si>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</si>
  <si>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</si>
  <si>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</si>
  <si>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</si>
  <si>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</si>
  <si>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</si>
  <si>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</si>
  <si>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</si>
  <si>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</si>
  <si>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</si>
  <si>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</si>
  <si>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</si>
  <si>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</si>
  <si>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</si>
  <si>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</si>
  <si>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</si>
  <si>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</si>
  <si>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</si>
  <si>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</si>
  <si>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</si>
  <si>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</si>
  <si>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</si>
  <si>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</si>
  <si>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</si>
  <si>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</si>
  <si>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</si>
  <si>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</si>
  <si>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</si>
  <si>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</si>
  <si>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</si>
  <si>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</si>
  <si>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</si>
  <si>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</si>
  <si>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</si>
  <si>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</si>
  <si>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</si>
  <si>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</si>
  <si>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</si>
  <si>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</si>
  <si>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</si>
  <si>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</si>
  <si>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</si>
  <si>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</si>
  <si>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</si>
  <si>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</si>
  <si>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</si>
  <si>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</si>
  <si>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</si>
  <si>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</si>
  <si>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</si>
  <si>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</si>
  <si>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</si>
  <si>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</si>
  <si>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</si>
  <si>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</si>
  <si>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</si>
  <si>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</si>
  <si>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</si>
  <si>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</si>
  <si>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</si>
  <si>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</si>
  <si>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</si>
  <si>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</si>
  <si>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</si>
  <si>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</si>
  <si>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</si>
  <si>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</si>
  <si>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</si>
  <si>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</si>
  <si>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</si>
  <si>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</si>
  <si>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</si>
  <si>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</si>
  <si>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</si>
  <si>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</si>
  <si>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</si>
  <si>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</si>
  <si>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</si>
  <si>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</si>
  <si>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</si>
  <si>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</si>
  <si>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</si>
  <si>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</si>
  <si>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</si>
  <si>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</si>
  <si>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</si>
  <si>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</si>
  <si>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</si>
  <si>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</si>
  <si>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</si>
  <si>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</si>
  <si>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</si>
  <si>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</si>
  <si>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</si>
  <si>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</si>
  <si>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</si>
  <si>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</si>
  <si>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</si>
  <si>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</si>
  <si>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</si>
  <si>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</si>
  <si>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</si>
  <si>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</si>
  <si>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</si>
  <si>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</si>
  <si>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</si>
  <si>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</si>
  <si>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</si>
  <si>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</si>
  <si>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</si>
  <si>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</si>
  <si>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</si>
  <si>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</si>
  <si>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</si>
  <si>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</si>
  <si>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</si>
  <si>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</si>
  <si>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</si>
  <si>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</si>
  <si>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</si>
  <si>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</si>
  <si>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</si>
  <si>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</si>
  <si>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</si>
  <si>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</si>
  <si>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</si>
  <si>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</si>
  <si>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</si>
  <si>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</si>
  <si>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</si>
  <si>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</si>
  <si>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</si>
  <si>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</si>
  <si>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</si>
  <si>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</si>
  <si>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</si>
  <si>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</si>
  <si>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</si>
  <si>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</si>
  <si>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</si>
  <si>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</si>
  <si>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</si>
  <si>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</si>
  <si>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</si>
  <si>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</si>
  <si>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</si>
  <si>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</si>
  <si>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</si>
  <si>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</si>
  <si>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</si>
  <si>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</si>
  <si>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</si>
  <si>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</si>
  <si>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</si>
  <si>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</si>
  <si>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</si>
  <si>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</si>
  <si>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</si>
  <si>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</si>
  <si>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</si>
  <si>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</si>
  <si>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</si>
  <si>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</si>
  <si>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</si>
  <si>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</si>
  <si>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</si>
  <si>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</si>
  <si>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</si>
  <si>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</si>
  <si>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</si>
  <si>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</si>
  <si>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</si>
  <si>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</si>
  <si>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</si>
  <si>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</si>
  <si>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</si>
  <si>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</si>
  <si>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</si>
  <si>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</si>
  <si>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</si>
  <si>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</si>
  <si>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</si>
  <si>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</si>
  <si>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</si>
  <si>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</si>
  <si>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</si>
  <si>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</si>
  <si>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</si>
  <si>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</si>
  <si>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</si>
  <si>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</si>
  <si>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</si>
  <si>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</si>
  <si>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</si>
  <si>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</si>
  <si>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</si>
  <si>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</si>
  <si>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</si>
  <si>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</si>
  <si>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</si>
  <si>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</si>
  <si>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</si>
  <si>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</si>
  <si>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</si>
  <si>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</si>
  <si>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</si>
  <si>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</si>
  <si>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</si>
  <si>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</si>
  <si>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</si>
  <si>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</si>
  <si>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</si>
  <si>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</si>
  <si>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</si>
  <si>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</si>
  <si>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</si>
  <si>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</si>
  <si>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</si>
  <si>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</si>
  <si>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</si>
  <si>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</si>
  <si>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</si>
  <si>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</si>
  <si>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</si>
  <si>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</si>
  <si>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</si>
  <si>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</si>
  <si>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</si>
  <si>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</si>
  <si>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</si>
  <si>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</si>
  <si>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</si>
  <si>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</si>
  <si>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</si>
  <si>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</si>
  <si>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</si>
  <si>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</si>
  <si>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</si>
  <si>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</si>
  <si>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</si>
  <si>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</si>
  <si>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</si>
  <si>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</si>
  <si>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</si>
  <si>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</si>
  <si>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</si>
  <si>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</si>
  <si>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</si>
  <si>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</si>
  <si>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</si>
  <si>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</si>
  <si>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</si>
  <si>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</si>
  <si>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</si>
  <si>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</si>
  <si>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</si>
  <si>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</si>
  <si>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</si>
  <si>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</si>
  <si>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</si>
  <si>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</si>
  <si>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</si>
  <si>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</si>
  <si>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</si>
  <si>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</si>
  <si>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</si>
  <si>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</si>
  <si>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</si>
  <si>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</si>
  <si>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</si>
  <si>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</si>
  <si>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</si>
  <si>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</si>
  <si>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</si>
  <si>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</si>
  <si>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</si>
  <si>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</si>
  <si>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</si>
  <si>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</si>
  <si>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</si>
  <si>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</si>
  <si>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</si>
  <si>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</si>
  <si>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</si>
  <si>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</si>
  <si>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</si>
  <si>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</si>
  <si>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</si>
  <si>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</si>
  <si>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</si>
  <si>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</si>
  <si>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</si>
  <si>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</si>
  <si>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</si>
  <si>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</si>
  <si>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</si>
  <si>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</si>
  <si>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</si>
  <si>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</si>
  <si>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</si>
  <si>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</si>
  <si>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</si>
  <si>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</si>
  <si>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</si>
  <si>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</si>
  <si>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</si>
  <si>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</si>
  <si>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</si>
  <si>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</si>
  <si>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</si>
  <si>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</si>
  <si>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</si>
  <si>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</si>
  <si>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</si>
  <si>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</si>
  <si>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</si>
  <si>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</si>
  <si>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</si>
  <si>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</si>
  <si>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</si>
  <si>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</si>
  <si>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</si>
  <si>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</si>
  <si>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</si>
  <si>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</si>
  <si>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</si>
  <si>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</si>
  <si>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</si>
  <si>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</si>
  <si>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</si>
  <si>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</si>
  <si>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</si>
  <si>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</si>
  <si>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</si>
  <si>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</si>
  <si>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</si>
  <si>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</si>
  <si>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</si>
  <si>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</si>
  <si>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</si>
  <si>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</si>
  <si>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</si>
  <si>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</si>
  <si>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</si>
  <si>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</si>
  <si>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</si>
  <si>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</si>
  <si>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</si>
  <si>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</si>
  <si>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</si>
  <si>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</si>
  <si>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</si>
  <si>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</si>
  <si>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</si>
  <si>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</si>
  <si>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</si>
  <si>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</si>
  <si>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</si>
  <si>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</si>
  <si>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</si>
  <si>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</si>
  <si>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</si>
  <si>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</si>
  <si>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</si>
  <si>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</si>
  <si>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</si>
  <si>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</si>
  <si>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</si>
  <si>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</si>
  <si>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</si>
  <si>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</si>
  <si>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</si>
  <si>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</si>
  <si>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</si>
  <si>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</si>
  <si>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</si>
  <si>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</si>
  <si>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</si>
  <si>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</si>
  <si>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</si>
  <si>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</si>
  <si>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</si>
  <si>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</si>
  <si>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</si>
  <si>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</si>
  <si>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</si>
  <si>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</si>
  <si>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</si>
  <si>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</si>
  <si>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</si>
  <si>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</si>
  <si>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</si>
  <si>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</si>
  <si>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</si>
  <si>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</si>
  <si>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</si>
  <si>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</si>
  <si>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</si>
  <si>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</si>
  <si>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</si>
  <si>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</si>
  <si>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</si>
  <si>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</si>
  <si>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</si>
  <si>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</si>
  <si>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</si>
  <si>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</si>
  <si>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</si>
  <si>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</si>
  <si>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</si>
  <si>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</si>
  <si>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</si>
  <si>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</si>
  <si>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</si>
  <si>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</si>
  <si>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</si>
  <si>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</si>
  <si>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</si>
  <si>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</si>
  <si>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</si>
  <si>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</si>
  <si>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</si>
  <si>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</si>
  <si>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</si>
  <si>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</si>
  <si>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</si>
  <si>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</si>
  <si>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</si>
  <si>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</si>
  <si>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</si>
  <si>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</si>
  <si>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</si>
  <si>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</si>
  <si>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</si>
  <si>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</si>
  <si>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</si>
  <si>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</si>
  <si>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</si>
  <si>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</si>
  <si>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</si>
  <si>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</si>
  <si>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</si>
  <si>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</si>
  <si>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</si>
  <si>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</si>
  <si>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</si>
  <si>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</si>
  <si>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</si>
  <si>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</si>
  <si>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</si>
  <si>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</si>
  <si>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</si>
  <si>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</si>
  <si>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</si>
  <si>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</si>
  <si>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</si>
  <si>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</si>
  <si>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</si>
  <si>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</si>
  <si>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</si>
  <si>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</si>
  <si>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</si>
  <si>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</si>
  <si>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</si>
  <si>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</si>
  <si>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</si>
  <si>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</si>
  <si>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</si>
  <si>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</si>
  <si>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</si>
  <si>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</si>
  <si>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</si>
  <si>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</si>
  <si>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</si>
  <si>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</si>
  <si>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</si>
  <si>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</si>
  <si>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</si>
  <si>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</si>
  <si>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</si>
  <si>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</si>
  <si>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</si>
  <si>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</si>
  <si>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</si>
  <si>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</si>
  <si>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</si>
  <si>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</si>
  <si>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</si>
  <si>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</si>
  <si>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</si>
  <si>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</si>
  <si>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</si>
  <si>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</si>
  <si>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</si>
  <si>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</si>
  <si>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</si>
  <si>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</si>
  <si>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</si>
  <si>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</si>
  <si>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</si>
  <si>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</si>
  <si>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</si>
  <si>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</si>
  <si>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</si>
  <si>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</si>
  <si>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</si>
  <si>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</si>
  <si>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</si>
  <si>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</si>
  <si>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</si>
  <si>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</si>
  <si>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</si>
  <si>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</si>
  <si>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</si>
  <si>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</si>
  <si>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</si>
  <si>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</si>
  <si>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</si>
  <si>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</si>
  <si>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</si>
  <si>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</si>
  <si>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</si>
  <si>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</si>
  <si>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</si>
  <si>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</si>
  <si>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</si>
  <si>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</si>
  <si>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</si>
  <si>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</si>
  <si>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</si>
  <si>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</si>
  <si>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</si>
  <si>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</si>
  <si>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</si>
  <si>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</si>
  <si>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</si>
  <si>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</si>
  <si>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</si>
  <si>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</si>
  <si>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</si>
  <si>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</si>
  <si>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</si>
  <si>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</si>
  <si>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</si>
  <si>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</si>
  <si>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</si>
  <si>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</si>
  <si>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</si>
  <si>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</si>
  <si>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</si>
  <si>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</si>
  <si>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</si>
  <si>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</si>
  <si>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</si>
  <si>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</si>
  <si>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</si>
  <si>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</si>
  <si>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</si>
  <si>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</si>
  <si>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</si>
  <si>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</si>
  <si>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</si>
  <si>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</si>
  <si>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</si>
  <si>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</si>
  <si>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</si>
  <si>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</si>
  <si>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</si>
  <si>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</si>
  <si>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</si>
  <si>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</si>
  <si>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</si>
  <si>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</si>
  <si>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</si>
  <si>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</si>
  <si>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</si>
  <si>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</si>
  <si>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</si>
  <si>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</si>
  <si>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</si>
  <si>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</si>
  <si>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</si>
  <si>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</si>
  <si>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</si>
  <si>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</si>
  <si>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</si>
  <si>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</si>
  <si>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</si>
  <si>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</si>
  <si>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</si>
  <si>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</si>
  <si>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</si>
  <si>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</si>
  <si>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</si>
  <si>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</si>
  <si>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</si>
  <si>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</si>
  <si>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</si>
  <si>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</si>
  <si>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</si>
  <si>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</si>
  <si>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</si>
  <si>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</si>
  <si>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</si>
  <si>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</si>
  <si>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</si>
  <si>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</si>
  <si>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</si>
  <si>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</si>
  <si>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</si>
  <si>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</si>
  <si>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</si>
  <si>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</si>
  <si>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</si>
  <si>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</si>
  <si>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</si>
  <si>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</si>
  <si>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</si>
  <si>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</si>
  <si>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</si>
  <si>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</si>
  <si>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</si>
  <si>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</si>
  <si>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</si>
  <si>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</si>
  <si>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</si>
  <si>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</si>
  <si>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</si>
  <si>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</si>
  <si>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</si>
  <si>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</si>
  <si>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</si>
  <si>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</si>
  <si>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</si>
  <si>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</si>
  <si>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</si>
  <si>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</si>
  <si>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</si>
  <si>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</si>
  <si>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</si>
  <si>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</si>
  <si>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</si>
  <si>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</si>
  <si>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</si>
  <si>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</si>
  <si>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</si>
  <si>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</si>
  <si>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</si>
  <si>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</si>
  <si>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</si>
  <si>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</si>
  <si>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</si>
  <si>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</si>
  <si>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</si>
  <si>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</si>
  <si>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</si>
  <si>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</si>
  <si>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</si>
  <si>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</si>
  <si>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</si>
  <si>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</si>
  <si>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</si>
  <si>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</si>
  <si>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</si>
  <si>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</si>
  <si>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</si>
  <si>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</si>
  <si>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</si>
  <si>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</si>
  <si>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</si>
  <si>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</si>
  <si>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</si>
  <si>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</si>
  <si>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</si>
  <si>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</si>
  <si>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</si>
  <si>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</si>
  <si>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</si>
  <si>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</si>
  <si>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</si>
  <si>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</si>
  <si>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</si>
  <si>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</si>
  <si>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</si>
  <si>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</si>
  <si>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</si>
  <si>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</si>
  <si>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</si>
  <si>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</si>
  <si>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</si>
  <si>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</si>
  <si>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</si>
  <si>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</si>
  <si>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</si>
  <si>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</si>
  <si>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</si>
  <si>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</si>
  <si>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</si>
  <si>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</si>
  <si>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</si>
  <si>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</si>
  <si>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</si>
  <si>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</si>
  <si>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</si>
  <si>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</si>
  <si>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</si>
  <si>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</si>
  <si>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</si>
  <si>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</si>
  <si>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</si>
  <si>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</si>
  <si>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</si>
  <si>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</si>
  <si>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</si>
  <si>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</si>
  <si>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</si>
  <si>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</si>
  <si>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</si>
  <si>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</si>
  <si>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</si>
  <si>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</si>
  <si>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</si>
  <si>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</si>
  <si>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</si>
  <si>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</si>
  <si>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</si>
  <si>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</si>
  <si>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</si>
  <si>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</si>
  <si>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</si>
  <si>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</si>
  <si>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</si>
  <si>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</si>
  <si>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</si>
  <si>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</si>
  <si>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</si>
  <si>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</si>
  <si>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</si>
  <si>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</si>
  <si>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</si>
  <si>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</si>
  <si>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</si>
  <si>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</si>
  <si>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</si>
  <si>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</si>
  <si>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</si>
  <si>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</si>
  <si>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</si>
  <si>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</si>
  <si>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</si>
  <si>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</si>
  <si>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</si>
  <si>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</si>
  <si>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</si>
  <si>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</si>
  <si>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</si>
  <si>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</si>
  <si>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</si>
  <si>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</si>
  <si>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</si>
  <si>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</si>
  <si>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</si>
  <si>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</si>
  <si>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</si>
  <si>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</si>
  <si>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</si>
  <si>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</si>
  <si>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</si>
  <si>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</si>
  <si>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</si>
  <si>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</si>
  <si>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</si>
  <si>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</si>
  <si>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</si>
  <si>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</si>
  <si>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</si>
  <si>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</si>
  <si>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</si>
  <si>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</si>
  <si>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</si>
  <si>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</si>
  <si>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</si>
  <si>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</si>
  <si>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</si>
  <si>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</si>
  <si>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</si>
  <si>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</si>
  <si>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</si>
  <si>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</si>
  <si>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</si>
  <si>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</si>
  <si>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</si>
  <si>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</si>
  <si>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</si>
  <si>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</si>
  <si>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</si>
  <si>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</si>
  <si>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</si>
  <si>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</si>
  <si>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</si>
  <si>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</si>
  <si>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</si>
  <si>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</si>
  <si>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</si>
  <si>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</si>
  <si>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</si>
  <si>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</si>
  <si>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</si>
  <si>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</si>
  <si>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</si>
  <si>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</si>
  <si>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</si>
  <si>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</si>
  <si>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</si>
  <si>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</si>
  <si>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</si>
  <si>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</si>
  <si>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</si>
  <si>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</si>
  <si>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</si>
  <si>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</si>
  <si>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</si>
  <si>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</si>
  <si>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</si>
  <si>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</si>
  <si>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</si>
  <si>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</si>
  <si>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</si>
  <si>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</si>
  <si>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</si>
  <si>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</si>
  <si>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</si>
  <si>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</si>
  <si>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</si>
  <si>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</si>
  <si>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</si>
  <si>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</si>
  <si>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</si>
  <si>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</si>
  <si>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</si>
  <si>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</si>
  <si>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</si>
  <si>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</si>
  <si>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</si>
  <si>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</si>
  <si>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</si>
  <si>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</si>
  <si>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</si>
  <si>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</si>
  <si>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</si>
  <si>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</si>
  <si>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</si>
  <si>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</si>
  <si>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</si>
  <si>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</si>
  <si>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</si>
  <si>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</si>
  <si>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</si>
  <si>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</si>
  <si>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</si>
  <si>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</si>
  <si>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</si>
  <si>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</si>
  <si>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</si>
  <si>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</si>
  <si>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</si>
  <si>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</si>
  <si>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</si>
  <si>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</si>
  <si>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</si>
  <si>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</si>
  <si>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</si>
  <si>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</si>
  <si>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</si>
  <si>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</si>
  <si>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</si>
  <si>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</si>
  <si>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</si>
  <si>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</si>
  <si>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</si>
  <si>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</si>
  <si>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</si>
  <si>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</si>
  <si>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</si>
  <si>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</si>
  <si>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</si>
  <si>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</si>
  <si>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</si>
  <si>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</si>
  <si>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</si>
  <si>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</si>
  <si>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</si>
  <si>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</si>
  <si>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</si>
  <si>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</si>
  <si>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</si>
  <si>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</si>
  <si>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</si>
  <si>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</si>
  <si>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</si>
  <si>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</si>
  <si>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</si>
  <si>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</si>
  <si>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</si>
  <si>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</si>
  <si>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</si>
  <si>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</si>
  <si>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</si>
  <si>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</si>
  <si>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</si>
  <si>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</si>
  <si>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</si>
  <si>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</si>
  <si>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</si>
  <si>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</si>
  <si>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</si>
  <si>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</si>
  <si>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</si>
  <si>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</si>
  <si>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</si>
  <si>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</si>
  <si>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</si>
  <si>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</si>
  <si>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</si>
  <si>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</si>
  <si>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</si>
  <si>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</si>
  <si>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</si>
  <si>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</si>
  <si>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</si>
  <si>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</si>
  <si>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</si>
  <si>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</si>
  <si>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</si>
  <si>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</si>
  <si>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</si>
  <si>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</si>
  <si>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</si>
  <si>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</si>
  <si>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</si>
  <si>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</si>
  <si>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</si>
  <si>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</si>
  <si>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</si>
  <si>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</si>
  <si>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</si>
  <si>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</si>
  <si>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</si>
  <si>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</si>
  <si>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</si>
  <si>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</si>
  <si>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</si>
  <si>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</si>
  <si>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</si>
  <si>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</si>
  <si>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</si>
  <si>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</si>
  <si>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</si>
  <si>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</si>
  <si>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</si>
  <si>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</si>
  <si>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</si>
  <si>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</si>
  <si>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</si>
  <si>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</si>
  <si>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</si>
  <si>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</si>
  <si>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</si>
  <si>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</si>
  <si>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</si>
  <si>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</si>
  <si>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</si>
  <si>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</si>
  <si>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</si>
  <si>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</si>
  <si>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</si>
  <si>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</si>
  <si>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</si>
  <si>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</si>
  <si>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</si>
  <si>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</si>
  <si>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</si>
  <si>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</si>
  <si>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</si>
  <si>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</si>
  <si>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</si>
  <si>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</si>
  <si>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</si>
  <si>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</si>
  <si>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</si>
  <si>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</si>
  <si>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</si>
  <si>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</si>
  <si>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</si>
  <si>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</si>
  <si>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</si>
  <si>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</si>
  <si>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</si>
  <si>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</si>
  <si>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</si>
  <si>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</si>
  <si>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</si>
  <si>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</si>
  <si>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</si>
  <si>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</si>
  <si>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</si>
  <si>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</si>
  <si>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</si>
  <si>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</si>
  <si>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</si>
  <si>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</si>
  <si>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</si>
  <si>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</si>
  <si>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</si>
  <si>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</si>
  <si>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</si>
  <si>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</si>
  <si>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</si>
  <si>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</si>
  <si>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</si>
  <si>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</si>
  <si>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</si>
  <si>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</si>
  <si>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</si>
  <si>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</si>
  <si>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</si>
  <si>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</si>
  <si>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</si>
  <si>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</si>
  <si>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</si>
  <si>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</si>
  <si>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</si>
  <si>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</si>
  <si>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</si>
  <si>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</si>
  <si>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</si>
  <si>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</si>
  <si>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</si>
  <si>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</si>
  <si>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</si>
  <si>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</si>
  <si>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</si>
  <si>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</si>
  <si>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</si>
  <si>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</si>
  <si>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</si>
  <si>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</si>
  <si>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</si>
  <si>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</si>
  <si>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</si>
  <si>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</si>
  <si>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</si>
  <si>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</si>
  <si>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</si>
  <si>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</si>
  <si>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</si>
  <si>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</si>
  <si>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</si>
  <si>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</si>
  <si>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</si>
  <si>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</si>
  <si>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</si>
  <si>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</si>
  <si>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</si>
  <si>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</si>
  <si>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</si>
  <si>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</si>
  <si>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</si>
  <si>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</si>
  <si>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</si>
  <si>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</si>
  <si>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</si>
  <si>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</si>
  <si>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</si>
  <si>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</si>
  <si>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</si>
  <si>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</si>
  <si>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</si>
  <si>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</si>
  <si>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</si>
  <si>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</si>
  <si>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</si>
  <si>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</si>
  <si>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</si>
  <si>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</si>
  <si>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</si>
  <si>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</si>
  <si>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</si>
  <si>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</si>
  <si>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</si>
  <si>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</si>
  <si>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</si>
  <si>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</si>
  <si>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</si>
  <si>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</si>
  <si>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</si>
  <si>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</si>
  <si>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</si>
  <si>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</si>
  <si>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</si>
  <si>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</si>
  <si>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</si>
  <si>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</si>
  <si>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</si>
  <si>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</si>
  <si>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</si>
  <si>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</si>
  <si>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</si>
  <si>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</si>
  <si>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</si>
  <si>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</si>
  <si>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</si>
  <si>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</si>
  <si>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</si>
  <si>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</si>
  <si>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</si>
  <si>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</si>
  <si>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</si>
  <si>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</si>
  <si>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</si>
  <si>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</si>
  <si>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</si>
  <si>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</si>
  <si>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</si>
  <si>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</si>
  <si>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</si>
  <si>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</si>
  <si>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</si>
  <si>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</si>
  <si>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</si>
  <si>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</si>
  <si>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</si>
  <si>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</si>
  <si>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</si>
  <si>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</si>
  <si>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</si>
  <si>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</si>
  <si>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</si>
  <si>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</si>
  <si>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</si>
  <si>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</si>
  <si>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</si>
  <si>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</si>
  <si>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</si>
  <si>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</si>
  <si>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</si>
  <si>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</si>
  <si>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</si>
  <si>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</si>
  <si>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</si>
  <si>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</si>
  <si>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</si>
  <si>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</si>
  <si>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</si>
  <si>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</si>
  <si>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</si>
  <si>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</si>
  <si>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</si>
  <si>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</si>
  <si>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</si>
  <si>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</si>
  <si>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</si>
  <si>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</si>
  <si>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</si>
  <si>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</si>
  <si>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</si>
  <si>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</si>
  <si>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</si>
  <si>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</si>
  <si>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</si>
  <si>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</si>
  <si>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</si>
  <si>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</si>
  <si>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</si>
  <si>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</si>
  <si>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</si>
  <si>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</si>
  <si>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</si>
  <si>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</si>
  <si>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</si>
  <si>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</si>
  <si>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</si>
  <si>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</si>
  <si>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</si>
  <si>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</si>
  <si>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</si>
  <si>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</si>
  <si>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</si>
  <si>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</si>
  <si>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</si>
  <si>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</si>
  <si>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</si>
  <si>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</si>
  <si>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</si>
  <si>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</si>
  <si>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</si>
  <si>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</si>
  <si>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</si>
  <si>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</si>
  <si>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</si>
  <si>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</si>
  <si>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</si>
  <si>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</si>
  <si>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</si>
  <si>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</si>
  <si>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</si>
  <si>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</si>
  <si>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</si>
  <si>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</si>
  <si>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</si>
  <si>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</si>
  <si>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</si>
  <si>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</si>
  <si>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</si>
  <si>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</si>
  <si>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</si>
  <si>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</si>
  <si>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</si>
  <si>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</si>
  <si>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</si>
  <si>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</si>
  <si>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</si>
  <si>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</si>
  <si>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</si>
  <si>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</si>
  <si>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</si>
  <si>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</si>
  <si>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</si>
  <si>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</si>
  <si>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</si>
  <si>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</si>
  <si>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</si>
  <si>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</si>
  <si>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</si>
  <si>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</si>
  <si>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</si>
  <si>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</si>
  <si>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</si>
  <si>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</si>
  <si>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</si>
  <si>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</si>
  <si>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</si>
  <si>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</si>
  <si>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</si>
  <si>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</si>
  <si>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</si>
  <si>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</si>
  <si>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</si>
  <si>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</si>
  <si>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</si>
  <si>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</si>
  <si>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</si>
  <si>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</si>
  <si>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</si>
  <si>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</si>
  <si>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</si>
  <si>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</si>
  <si>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</si>
  <si>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</si>
  <si>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</si>
  <si>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</si>
  <si>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</si>
  <si>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</si>
  <si>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</si>
  <si>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</si>
  <si>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</si>
  <si>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</si>
  <si>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</si>
  <si>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</si>
  <si>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</si>
  <si>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</si>
  <si>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</si>
  <si>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</si>
  <si>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</si>
  <si>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</si>
  <si>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</si>
  <si>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</si>
  <si>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</si>
  <si>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</si>
  <si>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</si>
  <si>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</si>
  <si>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</si>
  <si>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</si>
  <si>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</si>
  <si>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</si>
  <si>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</si>
  <si>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</si>
  <si>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</si>
  <si>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</si>
  <si>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</si>
  <si>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</si>
  <si>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</si>
  <si>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</si>
  <si>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</si>
  <si>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</si>
  <si>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</si>
  <si>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</si>
  <si>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</si>
  <si>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</si>
  <si>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</si>
  <si>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</si>
  <si>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</si>
  <si>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</si>
  <si>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</si>
  <si>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</si>
  <si>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</si>
  <si>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</si>
  <si>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</si>
  <si>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</si>
  <si>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</si>
  <si>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</si>
  <si>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</si>
  <si>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</si>
  <si>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</si>
  <si>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</si>
  <si>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</si>
  <si>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</si>
  <si>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</si>
  <si>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</si>
  <si>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</si>
  <si>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</si>
  <si>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</si>
  <si>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</si>
  <si>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</si>
  <si>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</si>
  <si>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</si>
  <si>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</si>
  <si>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</si>
  <si>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</si>
  <si>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</si>
  <si>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</si>
  <si>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</si>
  <si>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</si>
  <si>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</si>
  <si>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</si>
  <si>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</si>
  <si>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</si>
  <si>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</si>
  <si>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</si>
  <si>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</si>
  <si>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</si>
  <si>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</si>
  <si>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</si>
  <si>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</si>
  <si>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</si>
  <si>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</si>
  <si>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</si>
  <si>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</si>
  <si>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</si>
  <si>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</si>
  <si>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</si>
  <si>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</si>
  <si>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</si>
  <si>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</si>
  <si>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</si>
  <si>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</si>
  <si>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</si>
  <si>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</si>
  <si>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</si>
  <si>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</si>
  <si>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</si>
  <si>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</si>
  <si>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</si>
  <si>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</si>
  <si>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</si>
  <si>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</si>
  <si>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</si>
  <si>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</si>
  <si>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</si>
  <si>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</si>
  <si>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</si>
  <si>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</si>
  <si>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</si>
  <si>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</si>
  <si>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</si>
  <si>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</si>
  <si>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</si>
  <si>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</si>
  <si>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</si>
  <si>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</si>
  <si>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</si>
  <si>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</si>
  <si>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</si>
  <si>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</si>
  <si>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</si>
  <si>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</si>
  <si>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</si>
  <si>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</si>
  <si>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</si>
  <si>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</si>
  <si>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</si>
  <si>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</si>
  <si>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</si>
  <si>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</si>
  <si>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</si>
  <si>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</si>
  <si>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</si>
  <si>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</si>
  <si>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</si>
  <si>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</si>
  <si>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</si>
  <si>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</si>
  <si>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</si>
  <si>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</si>
  <si>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</si>
  <si>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</si>
  <si>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</si>
  <si>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</si>
  <si>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</si>
  <si>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</si>
  <si>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</si>
  <si>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</si>
  <si>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</si>
  <si>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</si>
  <si>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</si>
  <si>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</si>
  <si>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</si>
  <si>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</si>
  <si>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</si>
  <si>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</si>
  <si>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</si>
  <si>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</si>
  <si>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</si>
  <si>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</si>
  <si>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</si>
  <si>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</si>
  <si>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</si>
  <si>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</si>
  <si>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</si>
  <si>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</si>
  <si>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</si>
  <si>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</si>
  <si>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</si>
  <si>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</si>
  <si>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</si>
  <si>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</si>
  <si>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</si>
  <si>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</si>
  <si>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</si>
  <si>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</si>
  <si>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</si>
  <si>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</si>
  <si>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</si>
  <si>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</si>
  <si>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</si>
  <si>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</si>
  <si>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</si>
  <si>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</si>
  <si>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</si>
  <si>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</si>
  <si>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</si>
  <si>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</si>
  <si>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</si>
  <si>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</si>
  <si>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</si>
  <si>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</si>
  <si>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</si>
  <si>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</si>
  <si>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</si>
  <si>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</si>
  <si>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</si>
  <si>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</si>
  <si>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</si>
  <si>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</si>
  <si>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</si>
  <si>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</si>
  <si>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</si>
  <si>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</si>
  <si>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</si>
  <si>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</si>
  <si>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</si>
  <si>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</si>
  <si>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</si>
  <si>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</si>
  <si>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</si>
  <si>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</si>
  <si>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</si>
  <si>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</si>
  <si>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</si>
  <si>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</si>
  <si>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</si>
  <si>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</si>
  <si>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</si>
  <si>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</si>
  <si>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</si>
  <si>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</si>
  <si>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</si>
  <si>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</si>
  <si>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</si>
  <si>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</si>
  <si>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</si>
  <si>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</si>
  <si>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</si>
  <si>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</si>
  <si>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</si>
  <si>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</si>
  <si>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</si>
  <si>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</si>
  <si>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</si>
  <si>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</si>
  <si>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</si>
  <si>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</si>
  <si>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</si>
  <si>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</si>
  <si>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</si>
  <si>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</si>
  <si>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</si>
  <si>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</si>
  <si>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</si>
  <si>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</si>
  <si>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</si>
  <si>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</si>
  <si>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</si>
  <si>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</si>
  <si>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</si>
  <si>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</si>
  <si>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</si>
  <si>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</si>
  <si>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</si>
  <si>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</si>
  <si>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</si>
  <si>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</si>
  <si>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</si>
  <si>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</si>
  <si>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</si>
  <si>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</si>
  <si>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</si>
  <si>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</si>
  <si>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</si>
  <si>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</si>
  <si>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</si>
  <si>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</si>
  <si>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</si>
  <si>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</si>
  <si>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</si>
  <si>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</si>
  <si>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</si>
  <si>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</si>
  <si>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</si>
  <si>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</si>
  <si>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</si>
  <si>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</si>
  <si>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</si>
  <si>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</si>
  <si>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</si>
  <si>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</si>
  <si>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</si>
  <si>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</si>
  <si>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</si>
  <si>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</si>
  <si>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</si>
  <si>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</si>
  <si>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</si>
  <si>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</si>
  <si>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</si>
  <si>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</si>
  <si>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</si>
  <si>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</si>
  <si>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</si>
  <si>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</si>
  <si>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</si>
  <si>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</si>
  <si>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</si>
  <si>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</si>
  <si>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</si>
  <si>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</si>
  <si>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</si>
  <si>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</si>
  <si>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</si>
  <si>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</si>
  <si>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</si>
  <si>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</si>
  <si>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</si>
  <si>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</si>
  <si>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</si>
  <si>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</si>
  <si>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</si>
  <si>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</si>
  <si>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</si>
  <si>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</si>
  <si>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</si>
  <si>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</si>
  <si>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</si>
  <si>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</si>
  <si>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</si>
  <si>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</si>
  <si>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</si>
  <si>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</si>
  <si>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</si>
  <si>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</si>
  <si>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</si>
  <si>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</si>
  <si>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</si>
  <si>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</si>
  <si>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</si>
  <si>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</si>
  <si>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</si>
  <si>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</si>
  <si>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</si>
  <si>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</si>
  <si>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</si>
  <si>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</si>
  <si>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</si>
  <si>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</si>
  <si>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</si>
  <si>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</si>
  <si>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</si>
  <si>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</si>
  <si>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</si>
  <si>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</si>
  <si>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</si>
  <si>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</si>
  <si>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</si>
  <si>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</si>
  <si>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</si>
  <si>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</si>
  <si>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</si>
  <si>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</si>
  <si>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</si>
  <si>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</si>
  <si>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</si>
  <si>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</si>
  <si>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</si>
  <si>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</si>
  <si>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</si>
  <si>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</si>
  <si>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</si>
  <si>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</si>
  <si>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</si>
  <si>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</si>
  <si>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</si>
  <si>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</si>
  <si>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</si>
  <si>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</si>
  <si>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</si>
  <si>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</si>
  <si>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</si>
  <si>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</si>
  <si>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</si>
  <si>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</si>
  <si>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</si>
  <si>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</si>
  <si>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</si>
  <si>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</si>
  <si>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</si>
  <si>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</si>
  <si>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</si>
  <si>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</si>
  <si>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</si>
  <si>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</si>
  <si>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</si>
  <si>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</si>
  <si>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</si>
  <si>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</si>
  <si>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</si>
  <si>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</si>
  <si>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</si>
  <si>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</si>
  <si>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</si>
  <si>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</si>
  <si>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</si>
  <si>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</si>
  <si>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</si>
  <si>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</si>
  <si>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</si>
  <si>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</si>
  <si>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</si>
  <si>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</si>
  <si>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</si>
  <si>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</si>
  <si>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</si>
  <si>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</si>
  <si>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</si>
  <si>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</si>
  <si>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</si>
  <si>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</si>
  <si>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</si>
  <si>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</si>
  <si>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</si>
  <si>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</si>
  <si>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</si>
  <si>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</si>
  <si>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</si>
  <si>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</si>
  <si>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</si>
  <si>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</si>
  <si>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</si>
  <si>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</si>
  <si>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</si>
  <si>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</si>
  <si>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</si>
  <si>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</si>
  <si>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</si>
  <si>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</si>
  <si>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</si>
  <si>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</si>
  <si>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</si>
  <si>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</si>
  <si>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</si>
  <si>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</si>
  <si>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</si>
  <si>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</si>
  <si>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</si>
  <si>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</si>
  <si>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</si>
  <si>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</si>
  <si>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</si>
  <si>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</si>
  <si>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</si>
  <si>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</si>
  <si>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</si>
  <si>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</si>
  <si>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</si>
  <si>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</si>
  <si>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</si>
  <si>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</si>
  <si>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</si>
  <si>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</si>
  <si>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</si>
  <si>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</si>
  <si>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</si>
  <si>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</si>
  <si>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</si>
  <si>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</si>
  <si>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</si>
  <si>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</si>
  <si>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</si>
  <si>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</si>
  <si>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</si>
  <si>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</si>
  <si>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</si>
  <si>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</si>
  <si>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</si>
  <si>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</si>
  <si>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</si>
  <si>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</si>
  <si>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</si>
  <si>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</si>
  <si>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</si>
  <si>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</si>
  <si>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</si>
  <si>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</si>
  <si>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</si>
  <si>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</si>
  <si>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</si>
  <si>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</si>
  <si>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</si>
  <si>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</si>
  <si>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</si>
  <si>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</si>
  <si>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</si>
  <si>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</si>
  <si>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</si>
  <si>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</si>
  <si>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</si>
  <si>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</si>
  <si>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</si>
  <si>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</si>
  <si>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</si>
  <si>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</si>
  <si>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</si>
  <si>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</si>
  <si>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</si>
  <si>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</si>
  <si>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</si>
  <si>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</si>
  <si>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</si>
  <si>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</si>
  <si>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</si>
  <si>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</si>
  <si>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</si>
  <si>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</si>
  <si>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</si>
  <si>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</si>
  <si>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</si>
  <si>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</si>
  <si>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</si>
  <si>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</si>
  <si>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</si>
  <si>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</si>
  <si>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</si>
  <si>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</si>
  <si>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</si>
  <si>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</si>
  <si>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</si>
  <si>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</si>
  <si>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</si>
  <si>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</si>
  <si>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</si>
  <si>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</si>
  <si>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</si>
  <si>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</si>
  <si>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</si>
  <si>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</si>
  <si>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</si>
  <si>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</si>
  <si>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</si>
  <si>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</si>
  <si>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</si>
  <si>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</si>
  <si>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</si>
  <si>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</si>
  <si>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</si>
  <si>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</si>
  <si>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</si>
  <si>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</si>
  <si>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</si>
  <si>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</si>
  <si>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</si>
  <si>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</si>
  <si>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</si>
  <si>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</si>
  <si>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</si>
  <si>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</si>
  <si>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</si>
  <si>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</si>
  <si>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</si>
  <si>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</si>
  <si>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</si>
  <si>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</si>
  <si>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</si>
  <si>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</si>
  <si>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</si>
  <si>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</si>
  <si>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</si>
  <si>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</si>
  <si>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</si>
  <si>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</si>
  <si>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</si>
  <si>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</si>
  <si>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</si>
  <si>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</si>
  <si>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</si>
  <si>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</si>
  <si>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</si>
  <si>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</si>
  <si>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</si>
  <si>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</si>
  <si>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</si>
  <si>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</si>
  <si>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</si>
  <si>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</si>
  <si>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</si>
  <si>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</si>
  <si>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</si>
  <si>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</si>
  <si>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</si>
  <si>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</si>
  <si>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</si>
  <si>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</si>
  <si>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</si>
  <si>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</si>
  <si>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</si>
  <si>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</si>
  <si>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</si>
  <si>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</si>
  <si>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</si>
  <si>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</si>
  <si>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</si>
  <si>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</si>
  <si>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</si>
  <si>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</si>
  <si>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</si>
  <si>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</si>
  <si>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</si>
  <si>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</si>
  <si>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</si>
  <si>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</si>
  <si>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</si>
  <si>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</si>
  <si>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</si>
  <si>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</si>
  <si>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</si>
  <si>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</si>
  <si>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</si>
  <si>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</si>
  <si>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</si>
  <si>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</si>
  <si>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</si>
  <si>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</si>
  <si>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</si>
  <si>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</si>
  <si>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</si>
  <si>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</si>
  <si>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</si>
  <si>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</si>
  <si>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</si>
  <si>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</si>
  <si>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</si>
  <si>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</si>
  <si>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</si>
  <si>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</si>
  <si>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</si>
  <si>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</si>
  <si>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</si>
  <si>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</si>
  <si>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</si>
  <si>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</si>
  <si>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</si>
  <si>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</si>
  <si>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</si>
  <si>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</si>
  <si>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</si>
  <si>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</si>
  <si>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</si>
  <si>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</si>
  <si>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</si>
  <si>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</si>
  <si>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</si>
  <si>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</si>
  <si>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</si>
  <si>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</si>
  <si>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</si>
  <si>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</si>
  <si>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</si>
  <si>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</si>
  <si>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</si>
  <si>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</si>
  <si>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</si>
  <si>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</si>
  <si>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</si>
  <si>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</si>
  <si>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</si>
  <si>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</si>
  <si>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</si>
  <si>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</si>
  <si>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</si>
  <si>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</si>
  <si>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</si>
  <si>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</si>
  <si>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</si>
  <si>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</si>
  <si>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</si>
  <si>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</si>
  <si>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</si>
  <si>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</si>
  <si>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</si>
  <si>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</si>
  <si>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</si>
  <si>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</si>
  <si>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</si>
  <si>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</si>
  <si>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</si>
  <si>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</si>
  <si>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</si>
  <si>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</si>
  <si>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</si>
  <si>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</si>
  <si>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</si>
  <si>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</si>
  <si>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</si>
  <si>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</si>
  <si>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</si>
  <si>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</si>
  <si>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</si>
  <si>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</si>
  <si>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</si>
  <si>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</si>
  <si>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</si>
  <si>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</si>
  <si>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</si>
  <si>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</si>
  <si>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</si>
  <si>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</si>
  <si>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</si>
  <si>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</si>
  <si>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</si>
  <si>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</si>
  <si>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</si>
  <si>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</si>
  <si>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</si>
  <si>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</si>
  <si>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</si>
  <si>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</si>
  <si>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</si>
  <si>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</si>
  <si>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</si>
  <si>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</si>
  <si>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</si>
  <si>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</si>
  <si>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</si>
  <si>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</si>
  <si>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</si>
  <si>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</si>
  <si>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</si>
  <si>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</si>
  <si>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</si>
  <si>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</si>
  <si>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</si>
  <si>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</si>
  <si>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</si>
  <si>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</si>
  <si>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</si>
  <si>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</si>
  <si>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</si>
  <si>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</si>
  <si>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</si>
  <si>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</si>
  <si>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</si>
  <si>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</si>
  <si>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</si>
  <si>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</si>
  <si>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</si>
  <si>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</si>
  <si>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</si>
  <si>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</si>
  <si>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</si>
  <si>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</si>
  <si>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</si>
  <si>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</si>
  <si>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</si>
  <si>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</si>
  <si>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</si>
  <si>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</si>
  <si>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</si>
  <si>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</si>
  <si>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</si>
  <si>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</si>
  <si>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</si>
  <si>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</si>
  <si>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</si>
  <si>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</si>
  <si>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</si>
  <si>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</si>
  <si>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</si>
  <si>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</si>
  <si>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</si>
  <si>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</si>
  <si>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</si>
  <si>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</si>
  <si>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</si>
  <si>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</si>
  <si>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</si>
  <si>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</si>
  <si>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</si>
  <si>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</si>
  <si>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</si>
  <si>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</si>
  <si>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</si>
  <si>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</si>
  <si>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</si>
  <si>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</si>
  <si>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</si>
  <si>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</si>
  <si>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</si>
  <si>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</si>
  <si>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</si>
  <si>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</si>
  <si>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</si>
  <si>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</si>
  <si>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</si>
  <si>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</si>
  <si>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</si>
  <si>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</si>
  <si>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</si>
  <si>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</si>
  <si>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</si>
  <si>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</si>
  <si>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</si>
  <si>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</si>
  <si>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</si>
  <si>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</si>
  <si>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</si>
  <si>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</si>
  <si>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</si>
  <si>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</si>
  <si>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</si>
  <si>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</si>
  <si>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</si>
  <si>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</si>
  <si>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</si>
  <si>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</si>
  <si>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</si>
  <si>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</si>
  <si>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</si>
  <si>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</si>
  <si>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</si>
  <si>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</si>
  <si>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</si>
  <si>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</si>
  <si>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</si>
  <si>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</si>
  <si>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</si>
  <si>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</si>
  <si>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</si>
  <si>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</si>
  <si>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</si>
  <si>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</si>
  <si>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</si>
  <si>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</si>
  <si>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</si>
  <si>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</si>
  <si>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</si>
  <si>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</si>
  <si>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</si>
  <si>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</si>
  <si>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</si>
  <si>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</si>
  <si>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</si>
  <si>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</si>
  <si>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</si>
  <si>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</si>
  <si>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</si>
  <si>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</si>
  <si>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</si>
  <si>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</si>
  <si>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</si>
  <si>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</si>
  <si>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</si>
  <si>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</si>
  <si>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</si>
  <si>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</si>
  <si>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</si>
  <si>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</si>
  <si>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</si>
  <si>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</si>
  <si>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</si>
  <si>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</si>
  <si>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</si>
  <si>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</si>
  <si>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</si>
  <si>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</si>
  <si>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</si>
  <si>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</si>
  <si>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</si>
  <si>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</si>
  <si>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</si>
  <si>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</si>
  <si>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</si>
  <si>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</si>
  <si>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</si>
  <si>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</si>
  <si>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</si>
  <si>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</si>
  <si>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</si>
  <si>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</si>
  <si>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</si>
  <si>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</si>
  <si>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</si>
  <si>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</si>
  <si>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</si>
  <si>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</si>
  <si>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</si>
  <si>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</si>
  <si>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</si>
  <si>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</si>
  <si>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</si>
  <si>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</si>
  <si>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</si>
  <si>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</si>
  <si>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</si>
  <si>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</si>
  <si>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</si>
  <si>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</si>
  <si>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</si>
  <si>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</si>
  <si>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</si>
  <si>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</si>
  <si>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</si>
  <si>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</si>
  <si>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</si>
  <si>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</si>
  <si>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</si>
  <si>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</si>
  <si>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</si>
  <si>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</si>
  <si>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</si>
  <si>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</si>
  <si>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</si>
  <si>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</si>
  <si>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</si>
  <si>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</si>
  <si>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</si>
  <si>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</si>
  <si>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</si>
  <si>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</si>
  <si>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</si>
  <si>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</si>
  <si>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</si>
  <si>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</si>
  <si>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</si>
  <si>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</si>
  <si>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</si>
  <si>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</si>
  <si>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</si>
  <si>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</si>
  <si>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</si>
  <si>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</si>
  <si>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</si>
  <si>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</si>
  <si>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</si>
  <si>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</si>
  <si>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</si>
  <si>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</si>
  <si>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</si>
  <si>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</si>
  <si>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</si>
  <si>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</si>
  <si>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</si>
  <si>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</si>
  <si>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</si>
  <si>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</si>
  <si>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</si>
  <si>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</si>
  <si>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</si>
  <si>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</si>
  <si>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</si>
  <si>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</si>
  <si>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</si>
  <si>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</si>
  <si>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</si>
  <si>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</si>
  <si>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</si>
  <si>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</si>
  <si>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</si>
  <si>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</si>
  <si>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</si>
  <si>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</si>
  <si>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</si>
  <si>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</si>
  <si>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</si>
  <si>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</si>
  <si>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</si>
  <si>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</si>
  <si>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</si>
  <si>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</si>
  <si>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</si>
  <si>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</si>
  <si>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</si>
  <si>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</si>
  <si>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</si>
  <si>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</si>
  <si>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</si>
  <si>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</si>
  <si>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</si>
  <si>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</si>
  <si>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</si>
  <si>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</si>
  <si>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</si>
  <si>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</si>
  <si>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</si>
  <si>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</si>
  <si>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</si>
  <si>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</si>
  <si>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</si>
  <si>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</si>
  <si>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</si>
  <si>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</si>
  <si>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</si>
  <si>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</si>
  <si>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</si>
  <si>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</si>
  <si>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</si>
  <si>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</si>
  <si>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</si>
  <si>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</si>
  <si>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</si>
  <si>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</si>
  <si>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</si>
  <si>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</si>
  <si>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</si>
  <si>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</si>
  <si>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</si>
  <si>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</si>
  <si>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</si>
  <si>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</si>
  <si>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</si>
  <si>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</si>
  <si>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</si>
  <si>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</si>
  <si>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</si>
  <si>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</si>
  <si>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</si>
  <si>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</si>
  <si>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</si>
  <si>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</si>
  <si>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</si>
  <si>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</si>
  <si>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</si>
  <si>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</si>
  <si>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</si>
  <si>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</si>
  <si>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</si>
  <si>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</si>
  <si>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</si>
  <si>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</si>
  <si>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</si>
  <si>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</si>
  <si>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</si>
  <si>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</si>
  <si>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</si>
  <si>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</si>
  <si>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</si>
  <si>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</si>
  <si>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</si>
  <si>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</si>
  <si>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</si>
  <si>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</si>
  <si>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</si>
  <si>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</si>
  <si>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</si>
  <si>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</si>
  <si>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</si>
  <si>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</si>
  <si>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</si>
  <si>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</si>
  <si>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</si>
  <si>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</si>
  <si>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</si>
  <si>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</si>
  <si>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</si>
  <si>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</si>
  <si>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</si>
  <si>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</si>
  <si>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</si>
  <si>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</si>
  <si>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</si>
  <si>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</si>
  <si>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</si>
  <si>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</si>
  <si>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</si>
  <si>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</si>
  <si>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</si>
  <si>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</si>
  <si>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</si>
  <si>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</si>
  <si>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</si>
  <si>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</si>
  <si>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</si>
  <si>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</si>
  <si>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</si>
  <si>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</si>
  <si>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</si>
  <si>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</si>
  <si>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</si>
  <si>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</si>
  <si>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</si>
  <si>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</si>
  <si>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</si>
  <si>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</si>
  <si>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</si>
  <si>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</si>
  <si>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</si>
  <si>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</si>
  <si>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</si>
  <si>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</si>
  <si>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</si>
  <si>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</si>
  <si>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</si>
  <si>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</si>
  <si>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</si>
  <si>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</si>
  <si>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</si>
  <si>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</si>
  <si>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</si>
  <si>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</si>
  <si>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</si>
  <si>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</si>
  <si>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</si>
  <si>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</si>
  <si>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</si>
  <si>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</si>
  <si>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</si>
  <si>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</si>
  <si>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</si>
  <si>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</si>
  <si>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</si>
  <si>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</si>
  <si>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</si>
  <si>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</si>
  <si>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</si>
  <si>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</si>
  <si>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</si>
  <si>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</si>
  <si>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</si>
  <si>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</si>
  <si>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</si>
  <si>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</si>
  <si>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</si>
  <si>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</si>
  <si>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</si>
  <si>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</si>
  <si>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</si>
  <si>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</si>
  <si>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</si>
  <si>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</si>
  <si>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</si>
  <si>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</si>
  <si>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</si>
  <si>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</si>
  <si>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</si>
  <si>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</si>
  <si>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</si>
  <si>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</si>
  <si>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</si>
  <si>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</si>
  <si>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</si>
  <si>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</si>
  <si>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</si>
  <si>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</si>
  <si>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</si>
  <si>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</si>
  <si>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</si>
  <si>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</si>
  <si>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</si>
  <si>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</si>
  <si>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</si>
  <si>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</si>
  <si>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</si>
  <si>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</si>
  <si>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</si>
  <si>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</si>
  <si>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</si>
  <si>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</si>
  <si>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</si>
  <si>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</si>
  <si>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</si>
  <si>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</si>
  <si>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</si>
  <si>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</si>
  <si>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</si>
  <si>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</si>
  <si>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</si>
  <si>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</si>
  <si>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</si>
  <si>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</si>
  <si>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</si>
  <si>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</si>
  <si>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</si>
  <si>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</si>
  <si>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</si>
  <si>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</si>
  <si>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</si>
  <si>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</si>
  <si>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</si>
  <si>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</si>
  <si>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</si>
  <si>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</si>
  <si>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</si>
  <si>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</si>
  <si>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</si>
  <si>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</si>
  <si>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</si>
  <si>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</si>
  <si>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</si>
  <si>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</si>
  <si>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</si>
  <si>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</si>
  <si>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</si>
  <si>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</si>
  <si>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</si>
  <si>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</si>
  <si>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</si>
  <si>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</si>
  <si>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</si>
  <si>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</si>
  <si>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</si>
  <si>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</si>
  <si>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</si>
  <si>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</si>
  <si>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</si>
  <si>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</si>
  <si>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</si>
  <si>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</si>
  <si>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</si>
  <si>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</si>
  <si>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</si>
  <si>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</si>
  <si>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</si>
  <si>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</si>
  <si>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</si>
  <si>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</si>
  <si>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</si>
  <si>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</si>
  <si>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</si>
  <si>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</si>
  <si>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</si>
  <si>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</si>
  <si>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</si>
  <si>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</si>
  <si>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</si>
  <si>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</si>
  <si>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</si>
  <si>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</si>
  <si>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</si>
  <si>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</si>
  <si>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</si>
  <si>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</si>
  <si>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</si>
  <si>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</si>
  <si>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</si>
  <si>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</si>
  <si>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</si>
  <si>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</si>
  <si>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</si>
  <si>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</si>
  <si>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</si>
  <si>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</si>
  <si>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</si>
  <si>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</si>
  <si>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</si>
  <si>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</si>
  <si>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</si>
  <si>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</si>
  <si>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</si>
  <si>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</si>
  <si>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</si>
  <si>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</si>
  <si>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</si>
  <si>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</si>
  <si>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</si>
  <si>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</si>
  <si>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</si>
  <si>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</si>
  <si>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</si>
  <si>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</si>
  <si>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</si>
  <si>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</si>
  <si>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</si>
  <si>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</si>
  <si>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</si>
  <si>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</si>
  <si>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</si>
  <si>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</si>
  <si>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</si>
  <si>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</si>
  <si>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</si>
  <si>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</si>
  <si>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</si>
  <si>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</si>
  <si>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</si>
  <si>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</si>
  <si>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</si>
  <si>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</si>
  <si>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</si>
  <si>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</si>
  <si>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</si>
  <si>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</si>
  <si>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</si>
  <si>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</si>
  <si>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</si>
  <si>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</si>
  <si>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</si>
  <si>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</si>
  <si>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</si>
  <si>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</si>
  <si>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</si>
  <si>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</si>
  <si>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</si>
  <si>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</si>
  <si>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</si>
  <si>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</si>
  <si>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</si>
  <si>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</si>
  <si>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</si>
  <si>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</si>
  <si>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</si>
  <si>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</si>
  <si>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</si>
  <si>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</si>
  <si>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</si>
  <si>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</si>
  <si>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</si>
  <si>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</si>
  <si>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</si>
  <si>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</si>
  <si>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</si>
  <si>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</si>
  <si>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</si>
  <si>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</si>
  <si>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</si>
  <si>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</si>
  <si>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</si>
  <si>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</si>
  <si>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</si>
  <si>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</si>
  <si>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</si>
  <si>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</si>
  <si>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</si>
  <si>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</si>
  <si>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</si>
  <si>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</si>
  <si>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</si>
  <si>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</si>
  <si>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</si>
  <si>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</si>
  <si>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</si>
  <si>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</si>
  <si>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</si>
  <si>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</si>
  <si>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</si>
  <si>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</si>
  <si>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</si>
  <si>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</si>
  <si>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</si>
  <si>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</si>
  <si>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</si>
  <si>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</si>
  <si>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</si>
  <si>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</si>
  <si>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</si>
  <si>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</si>
  <si>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</si>
  <si>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</si>
  <si>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</si>
  <si>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</si>
  <si>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</si>
  <si>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</si>
  <si>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</si>
  <si>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</si>
  <si>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</si>
  <si>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</si>
  <si>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</si>
  <si>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</si>
  <si>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</si>
  <si>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</si>
  <si>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</si>
  <si>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</si>
  <si>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</si>
  <si>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</si>
  <si>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</si>
  <si>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</si>
  <si>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</si>
  <si>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</si>
  <si>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</si>
  <si>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</si>
  <si>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</si>
  <si>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</si>
  <si>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</si>
  <si>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</si>
  <si>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</si>
  <si>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</si>
  <si>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</si>
  <si>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</si>
  <si>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</si>
  <si>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</si>
  <si>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</si>
  <si>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</si>
  <si>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</si>
  <si>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</si>
  <si>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</si>
  <si>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</si>
  <si>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</si>
  <si>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</si>
  <si>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</si>
  <si>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</si>
  <si>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</si>
  <si>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</si>
  <si>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</si>
  <si>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</si>
  <si>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</si>
  <si>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</si>
  <si>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</si>
  <si>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</si>
  <si>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</si>
  <si>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</si>
  <si>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</si>
  <si>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</si>
  <si>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</si>
  <si>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</si>
  <si>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</si>
  <si>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</si>
  <si>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</si>
  <si>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</si>
  <si>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</si>
  <si>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</si>
  <si>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</si>
  <si>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</si>
  <si>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</si>
  <si>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</si>
  <si>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</si>
  <si>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</si>
  <si>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</si>
  <si>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</si>
  <si>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</si>
  <si>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</si>
  <si>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</si>
  <si>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</si>
  <si>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</si>
  <si>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</si>
  <si>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</si>
  <si>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</si>
  <si>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</si>
  <si>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</si>
  <si>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</si>
  <si>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</si>
  <si>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</si>
  <si>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</si>
  <si>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</si>
  <si>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</si>
  <si>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</si>
  <si>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</si>
  <si>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</si>
  <si>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</si>
  <si>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</si>
  <si>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</si>
  <si>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</si>
  <si>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</si>
  <si>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</si>
  <si>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</si>
  <si>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</si>
  <si>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</si>
  <si>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</si>
  <si>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</si>
  <si>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</si>
  <si>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</si>
  <si>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</si>
  <si>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</si>
  <si>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</si>
  <si>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</si>
  <si>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</si>
  <si>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</si>
  <si>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</si>
  <si>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</si>
  <si>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</si>
  <si>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</si>
  <si>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</si>
  <si>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</si>
  <si>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</si>
  <si>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</si>
  <si>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</si>
  <si>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</si>
  <si>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</si>
  <si>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</si>
  <si>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</si>
  <si>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</si>
  <si>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</si>
  <si>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</si>
  <si>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</si>
  <si>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</si>
  <si>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</si>
  <si>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</si>
  <si>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</si>
  <si>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</si>
  <si>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</si>
  <si>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</si>
  <si>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</si>
  <si>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</si>
  <si>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</si>
  <si>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</si>
  <si>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</si>
  <si>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</si>
  <si>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</si>
  <si>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</si>
  <si>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</si>
  <si>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</si>
  <si>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</si>
  <si>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</si>
  <si>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</si>
  <si>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</si>
  <si>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</si>
  <si>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</si>
  <si>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</si>
  <si>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</si>
  <si>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</si>
  <si>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</si>
  <si>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</si>
  <si>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</si>
  <si>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</si>
  <si>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</si>
  <si>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</si>
  <si>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</si>
  <si>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</si>
  <si>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</si>
  <si>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</si>
  <si>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</si>
  <si>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</si>
  <si>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</si>
  <si>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</si>
  <si>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</si>
  <si>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</si>
  <si>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</si>
  <si>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</si>
  <si>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</si>
  <si>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</si>
  <si>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</si>
  <si>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</si>
  <si>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</si>
  <si>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</si>
  <si>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</si>
  <si>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</si>
  <si>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</si>
  <si>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</si>
  <si>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</si>
  <si>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</si>
  <si>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</si>
  <si>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</si>
  <si>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</si>
  <si>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</si>
  <si>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</si>
  <si>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</si>
  <si>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</si>
  <si>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</si>
  <si>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</si>
  <si>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</si>
  <si>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</si>
  <si>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</si>
  <si>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</si>
  <si>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</si>
  <si>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</si>
  <si>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</si>
  <si>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</si>
  <si>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</si>
  <si>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</si>
  <si>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</si>
  <si>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</si>
  <si>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</si>
  <si>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</si>
  <si>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</si>
  <si>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</si>
  <si>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</si>
  <si>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</si>
  <si>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</si>
  <si>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</si>
  <si>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</si>
  <si>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</si>
  <si>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</si>
  <si>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</si>
  <si>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</si>
  <si>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</si>
  <si>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</si>
  <si>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</si>
  <si>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</si>
  <si>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</si>
  <si>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</si>
  <si>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</si>
  <si>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</si>
  <si>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</si>
  <si>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</si>
  <si>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</si>
  <si>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</si>
  <si>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</si>
  <si>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</si>
  <si>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</si>
  <si>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</si>
  <si>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</si>
  <si>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</si>
  <si>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</si>
  <si>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</si>
  <si>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</si>
  <si>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</si>
  <si>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</si>
  <si>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</si>
  <si>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</si>
  <si>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</si>
  <si>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</si>
  <si>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</si>
  <si>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</si>
  <si>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</si>
  <si>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</si>
  <si>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</si>
  <si>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</si>
  <si>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</si>
  <si>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</si>
  <si>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</si>
  <si>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</si>
  <si>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</si>
  <si>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</si>
  <si>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</si>
  <si>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</si>
  <si>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</si>
  <si>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</si>
  <si>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</si>
  <si>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</si>
  <si>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</si>
  <si>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</si>
  <si>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</si>
  <si>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</si>
  <si>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</si>
  <si>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</si>
  <si>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</si>
  <si>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</si>
  <si>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</si>
  <si>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</si>
  <si>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</si>
  <si>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</si>
  <si>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</si>
  <si>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</si>
  <si>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</si>
  <si>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</si>
  <si>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</si>
  <si>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</si>
  <si>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</si>
  <si>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</si>
  <si>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</si>
  <si>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</si>
  <si>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</si>
  <si>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</si>
  <si>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</si>
  <si>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</si>
  <si>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</si>
  <si>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</si>
  <si>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</si>
  <si>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</si>
  <si>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</si>
  <si>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</si>
  <si>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</si>
  <si>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</si>
  <si>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</si>
  <si>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</si>
  <si>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</si>
  <si>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</si>
  <si>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</si>
  <si>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</si>
  <si>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</si>
  <si>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</si>
  <si>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</si>
  <si>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</si>
  <si>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</si>
  <si>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</si>
  <si>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</si>
  <si>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</si>
  <si>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</si>
  <si>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</si>
  <si>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</si>
  <si>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</si>
  <si>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</si>
  <si>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</si>
  <si>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</si>
  <si>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</si>
  <si>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</si>
  <si>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</si>
  <si>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</si>
  <si>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</si>
  <si>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</si>
  <si>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</si>
  <si>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</si>
  <si>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</si>
  <si>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</si>
  <si>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</si>
  <si>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</si>
  <si>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</si>
  <si>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</si>
  <si>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</si>
  <si>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</si>
  <si>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</si>
  <si>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</si>
  <si>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</si>
  <si>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</si>
  <si>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</si>
  <si>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</si>
  <si>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</si>
  <si>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</si>
  <si>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</si>
  <si>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</si>
  <si>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</si>
  <si>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</si>
  <si>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</si>
  <si>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</si>
  <si>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</si>
  <si>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</si>
  <si>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</si>
  <si>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</si>
  <si>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</si>
  <si>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</si>
  <si>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</si>
  <si>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</si>
  <si>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</si>
  <si>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</si>
  <si>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</si>
  <si>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</si>
  <si>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</si>
  <si>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</si>
  <si>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</si>
  <si>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</si>
  <si>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</si>
  <si>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</si>
  <si>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</si>
  <si>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</si>
  <si>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</si>
  <si>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</si>
  <si>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</si>
  <si>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</si>
  <si>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</si>
  <si>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</si>
  <si>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</si>
  <si>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</si>
  <si>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</si>
  <si>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</si>
  <si>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</si>
  <si>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</si>
  <si>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</si>
  <si>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</si>
  <si>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</si>
  <si>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</si>
  <si>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</si>
  <si>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</si>
  <si>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</si>
  <si>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</si>
  <si>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</si>
  <si>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</si>
  <si>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</si>
  <si>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</si>
  <si>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</si>
  <si>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</si>
  <si>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</si>
  <si>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</si>
  <si>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</si>
  <si>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</si>
  <si>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</si>
  <si>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</si>
  <si>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</si>
  <si>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</si>
  <si>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</si>
  <si>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</si>
  <si>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</si>
  <si>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</si>
  <si>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</si>
  <si>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</si>
  <si>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</si>
  <si>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</si>
  <si>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</si>
  <si>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</si>
  <si>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</si>
  <si>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</si>
  <si>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</si>
  <si>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</si>
  <si>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</si>
  <si>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</si>
  <si>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</si>
  <si>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</si>
  <si>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</si>
  <si>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</si>
  <si>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</si>
  <si>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</si>
  <si>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</si>
  <si>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</si>
  <si>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</si>
  <si>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</si>
  <si>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</si>
  <si>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</si>
  <si>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</si>
  <si>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</si>
  <si>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</si>
  <si>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</si>
  <si>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</si>
  <si>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</si>
  <si>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</si>
  <si>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</si>
  <si>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</si>
  <si>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</si>
  <si>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</si>
  <si>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</si>
  <si>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</si>
  <si>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</si>
  <si>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</si>
  <si>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</si>
  <si>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</si>
  <si>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</si>
  <si>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</si>
  <si>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</si>
  <si>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</si>
  <si>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</si>
  <si>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</si>
  <si>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</si>
  <si>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</si>
  <si>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</si>
  <si>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</si>
  <si>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</si>
  <si>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</si>
  <si>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</si>
  <si>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</si>
  <si>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</si>
  <si>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</si>
  <si>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</si>
  <si>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</si>
  <si>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</si>
  <si>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</si>
  <si>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</si>
  <si>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</si>
  <si>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</si>
  <si>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</si>
  <si>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</si>
  <si>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</si>
  <si>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</si>
  <si>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</si>
  <si>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</si>
  <si>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</si>
  <si>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</si>
  <si>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</si>
  <si>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</si>
  <si>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</si>
  <si>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</si>
  <si>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</si>
  <si>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</si>
  <si>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</si>
  <si>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</si>
  <si>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</si>
  <si>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</si>
  <si>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</si>
  <si>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</si>
  <si>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</si>
  <si>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</si>
  <si>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</si>
  <si>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</si>
  <si>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</si>
  <si>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</si>
  <si>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</si>
  <si>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</si>
  <si>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</si>
  <si>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</si>
  <si>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</si>
  <si>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</si>
  <si>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</si>
  <si>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</si>
  <si>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</si>
  <si>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</si>
  <si>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</si>
  <si>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</si>
  <si>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</si>
  <si>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</si>
  <si>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</si>
  <si>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</si>
  <si>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</si>
  <si>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</si>
  <si>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</si>
  <si>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</si>
  <si>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</si>
  <si>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</si>
  <si>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</si>
  <si>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</si>
  <si>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</si>
  <si>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</si>
  <si>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</si>
  <si>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</si>
  <si>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</si>
  <si>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</si>
  <si>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</si>
  <si>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</si>
  <si>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</si>
  <si>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</si>
  <si>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</si>
  <si>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</si>
  <si>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</si>
  <si>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</si>
  <si>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</si>
  <si>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</si>
  <si>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</si>
  <si>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</si>
  <si>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</si>
  <si>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</si>
  <si>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</si>
  <si>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</si>
  <si>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</si>
  <si>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</si>
  <si>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</si>
  <si>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</si>
  <si>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</si>
  <si>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</si>
  <si>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</si>
  <si>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</si>
  <si>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</si>
  <si>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</si>
  <si>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</si>
  <si>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</si>
  <si>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</si>
  <si>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</si>
  <si>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</si>
  <si>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</si>
  <si>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</si>
  <si>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</si>
  <si>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</si>
  <si>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</si>
  <si>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</si>
  <si>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</si>
  <si>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</si>
  <si>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</si>
  <si>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</si>
  <si>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</si>
  <si>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</si>
  <si>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</si>
  <si>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</si>
  <si>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</si>
  <si>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</si>
  <si>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</si>
  <si>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</si>
  <si>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</si>
  <si>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</si>
  <si>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</si>
  <si>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</si>
  <si>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</si>
  <si>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</si>
  <si>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</si>
  <si>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</si>
  <si>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</si>
  <si>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</si>
  <si>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</si>
  <si>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</si>
  <si>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</si>
  <si>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</si>
  <si>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</si>
  <si>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</si>
  <si>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</si>
  <si>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</si>
  <si>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</si>
  <si>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</si>
  <si>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</si>
  <si>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</si>
  <si>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</si>
  <si>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</si>
  <si>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</si>
  <si>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</si>
  <si>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</si>
  <si>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</si>
  <si>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</si>
  <si>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</si>
  <si>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</si>
  <si>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</si>
  <si>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</si>
  <si>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</si>
  <si>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</si>
  <si>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</si>
  <si>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</si>
  <si>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</si>
  <si>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</si>
  <si>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</si>
  <si>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</si>
  <si>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</si>
  <si>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</si>
  <si>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</si>
  <si>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</si>
  <si>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</si>
  <si>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</si>
  <si>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</si>
  <si>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</si>
  <si>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</si>
  <si>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</si>
  <si>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</si>
  <si>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</si>
  <si>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</si>
  <si>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</si>
  <si>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</si>
  <si>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</si>
  <si>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</si>
  <si>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</si>
  <si>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</si>
  <si>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</si>
  <si>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</si>
  <si>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</si>
  <si>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</si>
  <si>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</si>
  <si>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</si>
  <si>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</si>
  <si>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</si>
  <si>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</si>
  <si>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</si>
  <si>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</si>
  <si>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</si>
  <si>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</si>
  <si>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</si>
  <si>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</si>
  <si>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</si>
  <si>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</si>
  <si>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</si>
  <si>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</si>
  <si>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</si>
  <si>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</si>
  <si>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</si>
  <si>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</si>
  <si>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</si>
  <si>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</si>
  <si>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</si>
  <si>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</si>
  <si>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</si>
  <si>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</si>
  <si>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</si>
  <si>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</si>
  <si>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</si>
  <si>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</si>
  <si>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</si>
  <si>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</si>
  <si>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</si>
  <si>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</si>
  <si>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</si>
  <si>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</si>
  <si>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</si>
  <si>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</si>
  <si>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</si>
  <si>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</si>
  <si>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</si>
  <si>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</si>
  <si>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</si>
  <si>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</si>
  <si>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</si>
  <si>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</si>
  <si>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</si>
  <si>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</si>
  <si>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</si>
  <si>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</si>
  <si>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</si>
  <si>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</si>
  <si>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</si>
  <si>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</si>
  <si>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</si>
  <si>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</si>
  <si>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</si>
  <si>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</si>
  <si>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</si>
  <si>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</si>
  <si>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</si>
  <si>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</si>
  <si>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</si>
  <si>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</si>
  <si>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</si>
  <si>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</si>
  <si>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</si>
  <si>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</si>
  <si>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</si>
  <si>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</si>
  <si>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</si>
  <si>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</si>
  <si>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</si>
  <si>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</si>
  <si>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</si>
  <si>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</si>
  <si>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</si>
  <si>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</si>
  <si>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</si>
  <si>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</si>
  <si>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</si>
  <si>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</si>
  <si>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</si>
  <si>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</si>
  <si>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</si>
  <si>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</si>
  <si>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</si>
  <si>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</si>
  <si>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</si>
  <si>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</si>
  <si>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</si>
  <si>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</si>
  <si>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</si>
  <si>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</si>
  <si>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</si>
  <si>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</si>
  <si>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</si>
  <si>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</si>
  <si>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</si>
  <si>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</si>
  <si>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</si>
  <si>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</si>
  <si>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</si>
  <si>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</si>
  <si>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</si>
  <si>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</si>
  <si>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</si>
  <si>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</si>
  <si>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</si>
  <si>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</si>
  <si>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</si>
  <si>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</si>
  <si>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</si>
  <si>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</si>
  <si>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</si>
  <si>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</si>
  <si>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</si>
  <si>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</si>
  <si>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</si>
  <si>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</si>
  <si>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</si>
  <si>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</si>
  <si>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</si>
  <si>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</si>
  <si>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</si>
  <si>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</si>
  <si>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</si>
  <si>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</si>
  <si>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</si>
  <si>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</si>
  <si>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</si>
  <si>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</si>
  <si>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</si>
  <si>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</si>
  <si>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</si>
  <si>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</si>
  <si>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</si>
  <si>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</si>
  <si>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</si>
  <si>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</si>
  <si>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</si>
  <si>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</si>
  <si>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</si>
  <si>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</si>
  <si>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</si>
  <si>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</si>
  <si>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</si>
  <si>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</si>
  <si>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</si>
  <si>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</si>
  <si>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</si>
  <si>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</si>
  <si>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</si>
  <si>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</si>
  <si>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</si>
  <si>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</si>
  <si>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</si>
  <si>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</si>
  <si>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</si>
  <si>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</si>
  <si>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</si>
  <si>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</si>
  <si>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</si>
  <si>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</si>
  <si>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</si>
  <si>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</si>
  <si>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</si>
  <si>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</si>
  <si>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</si>
  <si>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</si>
  <si>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</si>
  <si>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</si>
  <si>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</si>
  <si>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</si>
  <si>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</si>
  <si>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</si>
  <si>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</si>
  <si>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</si>
  <si>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</si>
  <si>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</si>
  <si>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</si>
  <si>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</si>
  <si>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</si>
  <si>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</si>
  <si>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</si>
  <si>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</si>
  <si>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</si>
  <si>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</si>
  <si>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</si>
  <si>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</si>
  <si>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</si>
  <si>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</si>
  <si>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</si>
  <si>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</si>
  <si>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</si>
  <si>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</si>
  <si>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</si>
  <si>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</si>
  <si>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</si>
  <si>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</si>
  <si>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</si>
  <si>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</si>
  <si>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</si>
  <si>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</si>
  <si>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</si>
  <si>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</si>
  <si>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</si>
  <si>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</si>
  <si>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</si>
  <si>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</si>
  <si>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</si>
  <si>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</si>
  <si>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</si>
  <si>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</si>
  <si>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</si>
  <si>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</si>
  <si>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</si>
  <si>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</si>
  <si>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</si>
  <si>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</si>
  <si>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</si>
  <si>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</si>
  <si>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</si>
  <si>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</si>
  <si>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</si>
  <si>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</si>
  <si>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</si>
  <si>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</si>
  <si>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</si>
  <si>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</si>
  <si>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</si>
  <si>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</si>
  <si>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</si>
  <si>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</si>
  <si>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</si>
  <si>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</si>
  <si>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</si>
  <si>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</si>
  <si>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</si>
  <si>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</si>
  <si>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</si>
  <si>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</si>
  <si>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</si>
  <si>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</si>
  <si>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</si>
  <si>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</si>
  <si>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</si>
  <si>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</si>
  <si>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</si>
  <si>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</si>
  <si>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</si>
  <si>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</si>
  <si>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</si>
  <si>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</si>
  <si>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</si>
  <si>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</si>
  <si>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</si>
  <si>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</si>
  <si>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</si>
  <si>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</si>
  <si>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</si>
  <si>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</si>
  <si>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</si>
  <si>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</si>
  <si>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</si>
  <si>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</si>
  <si>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</si>
  <si>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</si>
  <si>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</si>
  <si>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</si>
  <si>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</si>
  <si>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</si>
  <si>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</si>
  <si>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</si>
  <si>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</si>
  <si>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</si>
  <si>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</si>
  <si>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</si>
  <si>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</si>
  <si>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</si>
  <si>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</si>
  <si>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</si>
  <si>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</si>
  <si>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</si>
  <si>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</si>
  <si>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</si>
  <si>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</si>
  <si>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</si>
  <si>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</si>
  <si>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</si>
  <si>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</si>
  <si>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</si>
  <si>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</si>
  <si>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</si>
  <si>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</si>
  <si>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</si>
  <si>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</si>
  <si>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</si>
  <si>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</si>
  <si>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</si>
  <si>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</si>
  <si>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</si>
  <si>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</si>
  <si>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</si>
  <si>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</si>
  <si>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</si>
  <si>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</si>
  <si>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</si>
  <si>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</si>
  <si>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</si>
  <si>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</si>
  <si>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</si>
  <si>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</si>
  <si>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</si>
  <si>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</si>
  <si>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</si>
  <si>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</si>
  <si>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</si>
  <si>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</si>
  <si>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</si>
  <si>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</si>
  <si>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</si>
  <si>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</si>
  <si>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</si>
  <si>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</si>
  <si>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</si>
  <si>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</si>
  <si>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</si>
  <si>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</si>
  <si>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</si>
  <si>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</si>
  <si>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</si>
  <si>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</si>
  <si>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</si>
  <si>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</si>
  <si>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</si>
  <si>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</si>
  <si>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</si>
  <si>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</si>
  <si>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</si>
  <si>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</si>
  <si>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</si>
  <si>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</si>
  <si>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</si>
  <si>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</si>
  <si>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</si>
  <si>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</si>
  <si>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</si>
  <si>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</si>
  <si>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</si>
  <si>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</si>
  <si>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</si>
  <si>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</si>
  <si>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</si>
  <si>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</si>
  <si>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</si>
  <si>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</si>
  <si>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</si>
  <si>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</si>
  <si>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</si>
  <si>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</si>
  <si>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</si>
  <si>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</si>
  <si>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</si>
  <si>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</si>
  <si>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</si>
  <si>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</si>
  <si>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</si>
  <si>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</si>
  <si>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</si>
  <si>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</si>
  <si>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</si>
  <si>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</si>
  <si>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</si>
  <si>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</si>
  <si>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</si>
  <si>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</si>
  <si>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</si>
  <si>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</si>
  <si>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</si>
  <si>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</si>
  <si>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</si>
  <si>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</si>
  <si>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</si>
  <si>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</si>
  <si>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</si>
  <si>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</si>
  <si>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</si>
  <si>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</si>
  <si>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</si>
  <si>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</si>
  <si>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</si>
  <si>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</si>
  <si>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</si>
  <si>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</si>
  <si>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</si>
  <si>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</si>
  <si>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</si>
  <si>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</si>
  <si>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</si>
  <si>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</si>
  <si>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</si>
  <si>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</si>
  <si>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</si>
  <si>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</si>
  <si>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</si>
  <si>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</si>
  <si>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</si>
  <si>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</si>
  <si>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</si>
  <si>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</si>
  <si>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</si>
  <si>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</si>
  <si>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</si>
  <si>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</si>
  <si>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</si>
  <si>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</si>
  <si>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</si>
  <si>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</si>
  <si>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</si>
  <si>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</si>
  <si>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</si>
  <si>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</si>
  <si>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</si>
  <si>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</si>
  <si>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</si>
  <si>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</si>
  <si>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</si>
  <si>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</si>
  <si>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</si>
  <si>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</si>
  <si>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</si>
  <si>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</si>
  <si>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</si>
  <si>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</si>
  <si>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</si>
  <si>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</si>
  <si>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</si>
  <si>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</si>
  <si>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</si>
  <si>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</si>
  <si>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</si>
  <si>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</si>
  <si>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</si>
  <si>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</si>
  <si>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</si>
  <si>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</si>
  <si>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</si>
  <si>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</si>
  <si>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</si>
  <si>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</si>
  <si>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</si>
  <si>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</si>
  <si>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</si>
  <si>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</si>
  <si>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</si>
  <si>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</si>
  <si>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</si>
  <si>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</si>
  <si>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</si>
  <si>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</si>
  <si>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</si>
  <si>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</si>
  <si>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</si>
  <si>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</si>
  <si>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</si>
  <si>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</si>
  <si>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</si>
  <si>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</si>
  <si>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</si>
  <si>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</si>
  <si>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</si>
  <si>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</si>
  <si>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</si>
  <si>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</si>
  <si>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</si>
  <si>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</si>
  <si>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</si>
  <si>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</si>
  <si>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</si>
  <si>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</si>
  <si>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</si>
  <si>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</si>
  <si>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</si>
  <si>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</si>
  <si>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</si>
  <si>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</si>
  <si>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</si>
  <si>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</si>
  <si>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</si>
  <si>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</si>
  <si>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</si>
  <si>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</si>
  <si>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</si>
  <si>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</si>
  <si>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</si>
  <si>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</si>
  <si>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</si>
  <si>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</si>
  <si>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</si>
  <si>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</si>
  <si>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</si>
  <si>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</si>
  <si>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</si>
  <si>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</si>
  <si>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</si>
  <si>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</si>
  <si>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</si>
  <si>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</si>
  <si>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</si>
  <si>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</si>
  <si>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</si>
  <si>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</si>
  <si>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</si>
  <si>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</si>
  <si>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</si>
  <si>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</si>
  <si>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</si>
  <si>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</si>
  <si>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</si>
  <si>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</si>
  <si>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</si>
  <si>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</si>
  <si>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</si>
  <si>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</si>
  <si>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</si>
  <si>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</si>
  <si>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</si>
  <si>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</si>
  <si>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</si>
  <si>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</si>
  <si>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</si>
  <si>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</si>
  <si>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</si>
  <si>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</si>
  <si>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</si>
  <si>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</si>
  <si>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</si>
  <si>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</si>
  <si>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</si>
  <si>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</si>
  <si>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</si>
  <si>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</si>
  <si>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</si>
  <si>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</si>
  <si>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</si>
  <si>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</si>
  <si>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</si>
  <si>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</si>
  <si>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</si>
  <si>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</si>
  <si>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</si>
  <si>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</si>
  <si>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</si>
  <si>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</si>
  <si>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</si>
  <si>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</si>
  <si>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</si>
  <si>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</si>
  <si>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</si>
  <si>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</si>
  <si>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</si>
  <si>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</si>
  <si>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</si>
  <si>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</si>
  <si>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</si>
  <si>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</si>
  <si>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</si>
  <si>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</si>
  <si>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</si>
  <si>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</si>
  <si>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</si>
  <si>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</si>
  <si>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</si>
  <si>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</si>
  <si>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</si>
  <si>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</si>
  <si>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</si>
  <si>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</si>
  <si>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</si>
  <si>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</si>
  <si>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</si>
  <si>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</si>
  <si>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</si>
  <si>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</si>
  <si>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</si>
  <si>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</si>
  <si>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</si>
  <si>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</si>
  <si>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</si>
  <si>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</si>
  <si>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</si>
  <si>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</si>
  <si>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</si>
  <si>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</si>
  <si>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</si>
  <si>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</si>
  <si>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</si>
  <si>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</si>
  <si>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</si>
  <si>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</si>
  <si>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</si>
  <si>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</si>
  <si>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</si>
  <si>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</si>
  <si>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</si>
  <si>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</si>
  <si>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</si>
  <si>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</si>
  <si>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</si>
  <si>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</si>
  <si>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</si>
  <si>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</si>
  <si>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</si>
  <si>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</si>
  <si>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</si>
  <si>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</si>
  <si>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</si>
  <si>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</si>
  <si>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</si>
  <si>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</si>
  <si>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</si>
  <si>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</si>
  <si>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</si>
  <si>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</si>
  <si>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</si>
  <si>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</si>
  <si>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</si>
  <si>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</si>
  <si>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</si>
  <si>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</si>
  <si>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</si>
  <si>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</si>
  <si>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</si>
  <si>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</si>
  <si>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</si>
  <si>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</si>
  <si>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</si>
  <si>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</si>
  <si>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</si>
  <si>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</si>
  <si>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</si>
  <si>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</si>
  <si>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</si>
  <si>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</si>
  <si>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</si>
  <si>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</si>
  <si>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</si>
  <si>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</si>
  <si>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</si>
  <si>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</si>
  <si>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</si>
  <si>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</si>
  <si>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</si>
  <si>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</si>
  <si>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</si>
  <si>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</si>
  <si>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</si>
  <si>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</si>
  <si>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</si>
  <si>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</si>
  <si>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</si>
  <si>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</si>
  <si>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</si>
  <si>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</si>
  <si>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</si>
  <si>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</si>
  <si>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</si>
  <si>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</si>
  <si>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</si>
  <si>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</si>
  <si>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</si>
  <si>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</si>
  <si>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</si>
  <si>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</si>
  <si>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</si>
  <si>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</si>
  <si>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</si>
  <si>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</si>
  <si>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</si>
  <si>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</si>
  <si>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</si>
  <si>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</si>
  <si>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</si>
  <si>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</si>
  <si>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</si>
  <si>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</si>
  <si>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</si>
  <si>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</si>
  <si>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</si>
  <si>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</si>
  <si>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</si>
  <si>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</si>
  <si>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</si>
  <si>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</si>
  <si>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</si>
  <si>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</si>
  <si>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</si>
  <si>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</si>
  <si>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</si>
  <si>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</si>
  <si>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</si>
  <si>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</si>
  <si>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</si>
  <si>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</si>
  <si>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</si>
  <si>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</si>
  <si>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</si>
  <si>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</si>
  <si>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</si>
  <si>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</si>
  <si>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</si>
  <si>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</si>
  <si>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</si>
  <si>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</si>
  <si>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</si>
  <si>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</si>
  <si>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</si>
  <si>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</si>
  <si>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</si>
  <si>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</si>
  <si>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</si>
  <si>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</si>
  <si>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</si>
  <si>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</si>
  <si>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</si>
  <si>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</si>
  <si>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</si>
  <si>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</si>
  <si>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</si>
  <si>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</si>
  <si>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</si>
  <si>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</si>
  <si>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</si>
  <si>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</si>
  <si>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</si>
  <si>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</si>
  <si>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</si>
  <si>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</si>
  <si>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</si>
  <si>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</si>
  <si>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</si>
  <si>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</si>
  <si>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</si>
  <si>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</si>
  <si>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</si>
  <si>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</si>
  <si>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</si>
  <si>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</si>
  <si>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</si>
  <si>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</si>
  <si>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</si>
  <si>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</si>
  <si>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</si>
  <si>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</si>
  <si>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</si>
  <si>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</si>
  <si>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</si>
  <si>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</si>
  <si>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</si>
  <si>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</si>
  <si>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</si>
  <si>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</si>
  <si>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</si>
  <si>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</si>
  <si>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</si>
  <si>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</si>
  <si>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</si>
  <si>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</si>
  <si>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</si>
  <si>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</si>
  <si>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</si>
  <si>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</si>
  <si>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</si>
  <si>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</si>
  <si>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</si>
  <si>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</si>
  <si>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</si>
  <si>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</si>
  <si>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</si>
  <si>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</si>
  <si>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</si>
  <si>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</si>
  <si>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</si>
  <si>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</si>
  <si>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</si>
  <si>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</si>
  <si>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</si>
  <si>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</si>
  <si>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</si>
  <si>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</si>
  <si>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</si>
  <si>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</si>
  <si>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</si>
  <si>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</si>
  <si>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</si>
  <si>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</si>
  <si>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</si>
  <si>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</si>
  <si>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</si>
  <si>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</si>
  <si>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</si>
  <si>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</si>
  <si>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</si>
  <si>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</si>
  <si>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</si>
  <si>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</si>
  <si>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</si>
  <si>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</si>
  <si>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</si>
  <si>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</si>
  <si>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</si>
  <si>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</si>
  <si>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</si>
  <si>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</si>
  <si>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</si>
  <si>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</si>
  <si>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</si>
  <si>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</si>
  <si>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</si>
  <si>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</si>
  <si>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</si>
  <si>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</si>
  <si>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</si>
  <si>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</si>
  <si>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</si>
  <si>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</si>
  <si>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</si>
  <si>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</si>
  <si>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</si>
  <si>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</si>
  <si>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</si>
  <si>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</si>
  <si>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</si>
  <si>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</si>
  <si>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</si>
  <si>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</si>
  <si>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</si>
  <si>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</si>
  <si>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</si>
  <si>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</si>
  <si>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</si>
  <si>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</si>
  <si>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</si>
  <si>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</si>
  <si>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</si>
  <si>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</si>
  <si>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</si>
  <si>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</si>
  <si>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</si>
  <si>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</si>
  <si>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</si>
  <si>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</si>
  <si>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</si>
  <si>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</si>
  <si>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</si>
  <si>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</si>
  <si>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</si>
  <si>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</si>
  <si>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</si>
  <si>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</si>
  <si>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</si>
  <si>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</si>
  <si>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</si>
  <si>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</si>
  <si>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</si>
  <si>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</si>
  <si>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</si>
  <si>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</si>
  <si>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</si>
  <si>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</si>
  <si>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</si>
  <si>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</si>
  <si>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</si>
  <si>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</si>
  <si>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</si>
  <si>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</si>
  <si>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</si>
  <si>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</si>
  <si>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</si>
  <si>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</si>
  <si>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</si>
  <si>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</si>
  <si>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</si>
  <si>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</si>
  <si>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</si>
  <si>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</si>
  <si>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</si>
  <si>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</si>
  <si>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</si>
  <si>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</si>
  <si>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</si>
  <si>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</si>
  <si>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</si>
  <si>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</si>
  <si>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</si>
  <si>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</si>
  <si>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</si>
  <si>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</si>
  <si>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</si>
  <si>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</si>
  <si>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</si>
  <si>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</si>
  <si>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</si>
  <si>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</si>
  <si>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</si>
  <si>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</si>
  <si>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</si>
  <si>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</si>
  <si>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</si>
  <si>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</si>
  <si>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</si>
  <si>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</si>
  <si>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</si>
  <si>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</si>
  <si>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</si>
  <si>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</si>
  <si>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</si>
  <si>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</si>
  <si>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</si>
  <si>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</si>
  <si>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</si>
  <si>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</si>
  <si>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</si>
  <si>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</si>
  <si>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</si>
  <si>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</si>
  <si>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</si>
  <si>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</si>
  <si>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</si>
  <si>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</si>
  <si>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</si>
  <si>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</si>
  <si>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</si>
  <si>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</si>
  <si>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</si>
  <si>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</si>
  <si>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</si>
  <si>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</si>
  <si>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</si>
  <si>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</si>
  <si>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</si>
  <si>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</si>
  <si>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</si>
  <si>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</si>
  <si>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</si>
  <si>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</si>
  <si>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</si>
  <si>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</si>
  <si>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</si>
  <si>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</si>
  <si>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</si>
  <si>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</si>
  <si>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</si>
  <si>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</si>
  <si>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</si>
  <si>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</si>
  <si>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</si>
  <si>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</si>
  <si>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</si>
  <si>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</si>
  <si>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</si>
  <si>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</si>
  <si>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</si>
  <si>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</si>
  <si>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</si>
  <si>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</si>
  <si>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</si>
  <si>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</si>
  <si>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</si>
  <si>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</si>
  <si>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</si>
  <si>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</si>
  <si>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</si>
  <si>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</si>
  <si>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</si>
  <si>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</si>
  <si>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</si>
  <si>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</si>
  <si>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</si>
  <si>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</si>
  <si>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</si>
  <si>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</si>
  <si>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</si>
  <si>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</si>
  <si>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</si>
  <si>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</si>
  <si>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</si>
  <si>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</si>
  <si>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</si>
  <si>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</si>
  <si>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</si>
  <si>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</si>
  <si>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</si>
  <si>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</si>
  <si>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</si>
  <si>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</si>
  <si>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</si>
  <si>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</si>
  <si>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</si>
  <si>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</si>
  <si>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</si>
  <si>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</si>
  <si>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</si>
  <si>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</si>
  <si>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</si>
  <si>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</si>
  <si>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</si>
  <si>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</si>
  <si>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</si>
  <si>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</si>
  <si>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</si>
  <si>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</si>
  <si>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</si>
  <si>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</si>
  <si>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</si>
  <si>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</si>
  <si>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</si>
  <si>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</si>
  <si>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</si>
  <si>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</si>
  <si>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</si>
  <si>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</si>
  <si>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</si>
  <si>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</si>
  <si>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</si>
  <si>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</si>
  <si>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</si>
  <si>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</si>
  <si>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</si>
  <si>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</si>
  <si>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</si>
  <si>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</si>
  <si>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</si>
  <si>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</si>
  <si>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</si>
  <si>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</si>
  <si>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</si>
  <si>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</si>
  <si>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</si>
  <si>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</si>
  <si>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</si>
  <si>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</si>
  <si>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</si>
  <si>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</si>
  <si>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</si>
  <si>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</si>
  <si>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</si>
  <si>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</si>
  <si>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</si>
  <si>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</si>
  <si>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</si>
  <si>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</si>
  <si>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</si>
  <si>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</si>
  <si>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</si>
  <si>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</si>
  <si>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</si>
  <si>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</si>
  <si>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</si>
  <si>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</si>
  <si>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</si>
  <si>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</si>
  <si>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</si>
  <si>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</si>
  <si>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</si>
  <si>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</si>
  <si>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</si>
  <si>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</si>
  <si>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</si>
  <si>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</si>
  <si>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</si>
  <si>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</si>
  <si>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</si>
  <si>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</si>
  <si>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</si>
  <si>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</si>
  <si>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</si>
  <si>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</si>
  <si>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</si>
  <si>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</si>
  <si>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</si>
  <si>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</si>
  <si>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</si>
  <si>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</si>
  <si>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</si>
  <si>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</si>
  <si>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</si>
  <si>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</si>
  <si>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</si>
  <si>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</si>
  <si>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</si>
  <si>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</si>
  <si>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</si>
  <si>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</si>
  <si>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</si>
  <si>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</si>
  <si>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</si>
  <si>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</si>
  <si>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</si>
  <si>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</si>
  <si>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</si>
  <si>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</si>
  <si>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</si>
  <si>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</si>
  <si>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</si>
  <si>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</si>
  <si>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</si>
  <si>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</si>
  <si>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</si>
  <si>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</si>
  <si>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</si>
  <si>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</si>
  <si>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</si>
  <si>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</si>
  <si>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</si>
  <si>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</si>
  <si>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</si>
  <si>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</si>
  <si>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</si>
  <si>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</si>
  <si>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</si>
  <si>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</si>
  <si>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</si>
  <si>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</si>
  <si>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</si>
  <si>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</si>
  <si>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</si>
  <si>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</si>
  <si>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</si>
  <si>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</si>
  <si>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</si>
  <si>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</si>
  <si>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</si>
  <si>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</si>
  <si>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</si>
  <si>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</si>
  <si>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</si>
  <si>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</si>
  <si>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</si>
  <si>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</si>
  <si>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</si>
  <si>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</si>
  <si>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</si>
  <si>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</si>
  <si>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</si>
  <si>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</si>
  <si>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</si>
  <si>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</si>
  <si>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</si>
  <si>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</si>
  <si>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</si>
  <si>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</si>
  <si>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</si>
  <si>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</si>
  <si>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</si>
  <si>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</si>
  <si>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</si>
  <si>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</si>
  <si>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</si>
  <si>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</si>
  <si>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</si>
  <si>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</si>
  <si>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</si>
  <si>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</si>
  <si>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</si>
  <si>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</si>
  <si>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</si>
  <si>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</si>
  <si>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</si>
  <si>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</si>
  <si>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</si>
  <si>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</si>
  <si>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</si>
  <si>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</si>
  <si>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</si>
  <si>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</si>
  <si>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</si>
  <si>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</si>
  <si>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</si>
  <si>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</si>
  <si>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</si>
  <si>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</si>
  <si>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</si>
  <si>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</si>
  <si>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</si>
  <si>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</si>
  <si>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</si>
  <si>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</si>
  <si>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</si>
  <si>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</si>
  <si>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</si>
  <si>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</si>
  <si>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</si>
  <si>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</si>
  <si>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</si>
  <si>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</si>
  <si>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</si>
  <si>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</si>
  <si>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</si>
  <si>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</si>
  <si>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</si>
  <si>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</si>
  <si>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</si>
  <si>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</si>
  <si>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</si>
  <si>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</si>
  <si>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</si>
  <si>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</si>
  <si>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</si>
  <si>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</si>
  <si>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</si>
  <si>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</si>
  <si>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</si>
  <si>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</si>
  <si>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</si>
  <si>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</si>
  <si>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</si>
  <si>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</si>
  <si>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</si>
  <si>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</si>
  <si>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</si>
  <si>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</si>
  <si>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</si>
  <si>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</si>
  <si>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</si>
  <si>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</si>
  <si>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</si>
  <si>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</si>
  <si>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</si>
  <si>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</si>
  <si>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</si>
  <si>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</si>
  <si>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</si>
  <si>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</si>
  <si>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</si>
  <si>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</si>
  <si>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</si>
  <si>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</si>
  <si>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</si>
  <si>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</si>
  <si>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</si>
  <si>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</si>
  <si>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</si>
  <si>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</si>
  <si>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</si>
  <si>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</si>
  <si>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</si>
  <si>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</si>
  <si>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</si>
  <si>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</si>
  <si>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</si>
  <si>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</si>
  <si>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</si>
  <si>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</si>
  <si>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</si>
  <si>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</si>
  <si>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</si>
  <si>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</si>
  <si>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</si>
  <si>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</si>
  <si>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</si>
  <si>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</si>
  <si>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</si>
  <si>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</si>
  <si>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</si>
  <si>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</si>
  <si>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</si>
  <si>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</si>
  <si>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</si>
  <si>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</si>
  <si>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</si>
  <si>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</si>
  <si>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</si>
  <si>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</si>
  <si>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</si>
  <si>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</si>
  <si>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</si>
  <si>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</si>
  <si>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</si>
  <si>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</si>
  <si>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</si>
  <si>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</si>
  <si>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</si>
  <si>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</si>
  <si>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</si>
  <si>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</si>
  <si>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</si>
  <si>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</si>
  <si>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</si>
  <si>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</si>
  <si>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</si>
  <si>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</si>
  <si>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</si>
  <si>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</si>
  <si>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</si>
  <si>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</si>
  <si>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</si>
  <si>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</si>
  <si>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</si>
  <si>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</si>
  <si>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</si>
  <si>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</si>
  <si>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</si>
  <si>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</si>
  <si>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</si>
  <si>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</si>
  <si>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</si>
  <si>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</si>
  <si>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</si>
  <si>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</si>
  <si>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</si>
  <si>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</si>
  <si>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</si>
  <si>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</si>
  <si>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</si>
  <si>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</si>
  <si>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</si>
  <si>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</si>
  <si>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</si>
  <si>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</si>
  <si>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</si>
  <si>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</si>
  <si>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</si>
  <si>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</si>
  <si>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</si>
  <si>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</si>
  <si>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</si>
  <si>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</si>
  <si>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</si>
  <si>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</si>
  <si>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</si>
  <si>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</si>
  <si>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</si>
  <si>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</si>
  <si>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</si>
  <si>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</si>
  <si>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</si>
  <si>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</si>
  <si>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</si>
  <si>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</si>
  <si>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</si>
  <si>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</si>
  <si>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</si>
  <si>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</si>
  <si>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</si>
  <si>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</si>
  <si>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</si>
  <si>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</si>
  <si>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</si>
  <si>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</si>
  <si>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</si>
  <si>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</si>
  <si>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</si>
  <si>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</si>
  <si>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</si>
  <si>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</si>
  <si>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</si>
  <si>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</si>
  <si>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</si>
  <si>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</si>
  <si>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</si>
  <si>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</si>
  <si>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</si>
  <si>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</si>
  <si>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</si>
  <si>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</si>
  <si>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</si>
  <si>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</si>
  <si>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</si>
  <si>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</si>
  <si>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</si>
  <si>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</si>
  <si>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</si>
  <si>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</si>
  <si>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</si>
  <si>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</si>
  <si>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</si>
  <si>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</si>
  <si>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</si>
  <si>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</si>
  <si>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</si>
  <si>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</si>
  <si>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</si>
  <si>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</si>
  <si>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</si>
  <si>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</si>
  <si>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</si>
  <si>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</si>
  <si>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</si>
  <si>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</si>
  <si>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</si>
  <si>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</si>
  <si>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</si>
  <si>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</si>
  <si>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</si>
  <si>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</si>
  <si>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</si>
  <si>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</si>
  <si>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</si>
  <si>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</si>
  <si>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</si>
  <si>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</si>
  <si>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</si>
  <si>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</si>
  <si>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</si>
  <si>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</si>
  <si>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</si>
  <si>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</si>
  <si>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</si>
  <si>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</si>
  <si>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</si>
  <si>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</si>
  <si>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</si>
  <si>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</si>
  <si>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</si>
  <si>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</si>
  <si>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</si>
  <si>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</si>
  <si>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</si>
  <si>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</si>
  <si>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</si>
  <si>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</si>
  <si>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</si>
  <si>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</si>
  <si>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</si>
  <si>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</si>
  <si>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</si>
  <si>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</si>
  <si>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</si>
  <si>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</si>
  <si>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</si>
  <si>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</si>
  <si>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</si>
  <si>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</si>
  <si>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</si>
  <si>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</si>
  <si>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</si>
  <si>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</si>
  <si>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</si>
  <si>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</si>
  <si>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</si>
  <si>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</si>
  <si>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</si>
  <si>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</si>
  <si>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</si>
  <si>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</si>
  <si>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</si>
  <si>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</si>
  <si>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</si>
  <si>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</si>
  <si>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</si>
  <si>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</si>
  <si>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</si>
  <si>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</si>
  <si>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</si>
  <si>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</si>
  <si>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</si>
  <si>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</si>
  <si>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</si>
  <si>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</si>
  <si>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</si>
  <si>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</si>
  <si>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</si>
  <si>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</si>
  <si>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</si>
  <si>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</si>
  <si>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</si>
  <si>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</si>
  <si>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</si>
  <si>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</si>
  <si>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</si>
  <si>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</si>
  <si>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</si>
  <si>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</si>
  <si>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</si>
  <si>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</si>
  <si>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</si>
  <si>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</si>
  <si>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</si>
  <si>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</si>
  <si>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</si>
  <si>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</si>
  <si>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</si>
  <si>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</si>
  <si>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</si>
  <si>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</si>
  <si>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</si>
  <si>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</si>
  <si>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</si>
  <si>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</si>
  <si>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</si>
  <si>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</si>
  <si>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</si>
  <si>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</si>
  <si>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</si>
  <si>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</si>
  <si>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</si>
  <si>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</si>
  <si>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</si>
  <si>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</si>
  <si>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</si>
  <si>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</si>
  <si>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</si>
  <si>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</si>
  <si>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</si>
  <si>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</si>
  <si>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</si>
  <si>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</si>
  <si>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</si>
  <si>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</si>
  <si>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</si>
  <si>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</si>
  <si>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</si>
  <si>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</si>
  <si>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</si>
  <si>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</si>
  <si>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</si>
  <si>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</si>
  <si>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</si>
  <si>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</si>
  <si>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</si>
  <si>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</si>
  <si>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</si>
  <si>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</si>
  <si>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</si>
  <si>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</si>
  <si>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</si>
  <si>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</si>
  <si>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</si>
  <si>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</si>
  <si>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</si>
  <si>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</si>
  <si>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</si>
  <si>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</si>
  <si>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</si>
  <si>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</si>
  <si>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</si>
  <si>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</si>
  <si>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</si>
  <si>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</si>
  <si>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</si>
  <si>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</si>
  <si>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</si>
  <si>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</si>
  <si>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</si>
  <si>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</si>
  <si>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</si>
  <si>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</si>
  <si>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</si>
  <si>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</si>
  <si>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</si>
  <si>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</si>
  <si>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</si>
  <si>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</si>
  <si>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</si>
  <si>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</si>
  <si>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</si>
  <si>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</si>
  <si>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</si>
  <si>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</si>
  <si>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</si>
  <si>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</si>
  <si>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</si>
  <si>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</si>
  <si>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</si>
  <si>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</si>
  <si>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</si>
  <si>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</si>
  <si>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</si>
  <si>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</si>
  <si>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</si>
  <si>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</si>
  <si>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</si>
  <si>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</si>
  <si>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</si>
  <si>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</si>
  <si>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</si>
  <si>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</si>
  <si>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</si>
  <si>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</si>
  <si>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</si>
  <si>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</si>
  <si>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</si>
  <si>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</si>
  <si>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</si>
  <si>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</si>
  <si>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</si>
  <si>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</si>
  <si>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</si>
  <si>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</si>
  <si>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</si>
  <si>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</si>
  <si>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</si>
  <si>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</si>
  <si>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</si>
  <si>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</si>
  <si>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</si>
  <si>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</si>
  <si>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</si>
  <si>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</si>
  <si>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</si>
  <si>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</si>
  <si>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</si>
  <si>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</si>
  <si>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</si>
  <si>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</si>
  <si>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</si>
  <si>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</si>
  <si>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</si>
  <si>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</si>
  <si>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</si>
  <si>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</si>
  <si>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</si>
  <si>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</si>
  <si>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</si>
  <si>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</si>
  <si>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</si>
  <si>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</si>
  <si>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</si>
  <si>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</si>
  <si>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</si>
  <si>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</si>
  <si>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</si>
  <si>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</si>
  <si>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</si>
  <si>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</si>
  <si>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</si>
  <si>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</si>
  <si>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</si>
  <si>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</si>
  <si>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</si>
  <si>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</si>
  <si>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</si>
  <si>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</si>
  <si>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</si>
  <si>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</si>
  <si>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</si>
  <si>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</si>
  <si>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</si>
  <si>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</si>
  <si>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</si>
  <si>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</si>
  <si>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</si>
  <si>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</si>
  <si>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</si>
  <si>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</si>
  <si>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</si>
  <si>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</si>
  <si>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</si>
  <si>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</si>
  <si>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</si>
  <si>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</si>
  <si>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</si>
  <si>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</si>
  <si>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</si>
  <si>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</si>
  <si>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</si>
  <si>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</si>
  <si>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</si>
  <si>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</si>
  <si>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</si>
  <si>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</si>
  <si>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</si>
  <si>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</si>
  <si>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</si>
  <si>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</si>
  <si>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</si>
  <si>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</si>
  <si>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</si>
  <si>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</si>
  <si>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</si>
  <si>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</si>
  <si>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</si>
  <si>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</si>
  <si>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</si>
  <si>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</si>
  <si>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</si>
  <si>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</si>
  <si>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</si>
  <si>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</si>
  <si>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</si>
  <si>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</si>
  <si>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</si>
  <si>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</si>
  <si>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</si>
  <si>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</si>
  <si>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</si>
  <si>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</si>
  <si>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</si>
  <si>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</si>
  <si>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</si>
  <si>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</si>
  <si>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</si>
  <si>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</si>
  <si>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</si>
  <si>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</si>
  <si>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</si>
  <si>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</si>
  <si>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</si>
  <si>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</si>
  <si>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</si>
  <si>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</si>
  <si>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</si>
  <si>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</si>
  <si>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</si>
  <si>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</si>
  <si>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</si>
  <si>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</si>
  <si>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</si>
  <si>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</si>
  <si>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</si>
  <si>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</si>
  <si>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</si>
  <si>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</si>
  <si>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</si>
  <si>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</si>
  <si>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</si>
  <si>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</si>
  <si>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</si>
  <si>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</si>
  <si>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</si>
  <si>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</si>
  <si>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</si>
  <si>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</si>
  <si>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</si>
  <si>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</si>
  <si>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</si>
  <si>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</si>
  <si>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</si>
  <si>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</si>
  <si>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</si>
  <si>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</si>
  <si>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</si>
  <si>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</si>
  <si>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</si>
  <si>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</si>
  <si>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</si>
  <si>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</si>
  <si>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</si>
  <si>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</si>
  <si>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</si>
  <si>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</si>
  <si>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</si>
  <si>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</si>
  <si>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</si>
  <si>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</si>
  <si>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</si>
  <si>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</si>
  <si>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</si>
  <si>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</si>
  <si>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</si>
  <si>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</si>
  <si>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</si>
  <si>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</si>
  <si>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</si>
  <si>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</si>
  <si>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</si>
  <si>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</si>
  <si>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</si>
  <si>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</si>
  <si>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</si>
  <si>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</si>
  <si>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</si>
  <si>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</si>
  <si>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</si>
  <si>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</si>
  <si>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</si>
  <si>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</si>
  <si>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</si>
  <si>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</si>
  <si>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</si>
  <si>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</si>
  <si>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</si>
  <si>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</si>
  <si>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</si>
  <si>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</si>
  <si>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</si>
  <si>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</si>
  <si>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</si>
  <si>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</si>
  <si>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</si>
  <si>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</si>
  <si>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</si>
  <si>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</si>
  <si>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</si>
  <si>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</si>
  <si>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</si>
  <si>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</si>
  <si>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</si>
  <si>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</si>
  <si>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</si>
  <si>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</si>
  <si>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</si>
  <si>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</si>
  <si>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</si>
  <si>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</si>
  <si>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</si>
  <si>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</si>
  <si>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</si>
  <si>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</si>
  <si>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</si>
  <si>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</si>
  <si>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</si>
  <si>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</si>
  <si>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</si>
  <si>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</si>
  <si>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</si>
  <si>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</si>
  <si>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</si>
  <si>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</si>
  <si>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</si>
  <si>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</si>
  <si>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</si>
  <si>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</si>
  <si>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</si>
  <si>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</si>
  <si>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</si>
  <si>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</si>
  <si>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</si>
  <si>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</si>
  <si>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</si>
  <si>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</si>
  <si>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</si>
  <si>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</si>
  <si>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</si>
  <si>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</si>
  <si>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</si>
  <si>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</si>
  <si>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</si>
  <si>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</si>
  <si>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</si>
  <si>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</si>
  <si>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</si>
  <si>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</si>
  <si>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</si>
  <si>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</si>
  <si>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</si>
  <si>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</si>
  <si>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</si>
  <si>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</si>
  <si>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</si>
  <si>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</si>
  <si>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</si>
  <si>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</si>
  <si>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</si>
  <si>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</si>
  <si>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</si>
  <si>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</si>
  <si>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</si>
  <si>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</si>
  <si>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</si>
  <si>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</si>
  <si>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</si>
  <si>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</si>
  <si>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</si>
  <si>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</si>
  <si>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</si>
  <si>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</si>
  <si>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</si>
  <si>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</si>
  <si>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</si>
  <si>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</si>
  <si>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</si>
  <si>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</si>
  <si>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</si>
  <si>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</si>
  <si>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</si>
  <si>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</si>
  <si>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</si>
  <si>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</si>
  <si>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</si>
  <si>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</si>
  <si>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</si>
  <si>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</si>
  <si>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</si>
  <si>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</si>
  <si>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</si>
  <si>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</si>
  <si>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</si>
  <si>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</si>
  <si>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</si>
  <si>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</si>
  <si>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</si>
  <si>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</si>
  <si>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</si>
  <si>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</si>
  <si>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</si>
  <si>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</si>
  <si>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</si>
  <si>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</si>
  <si>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</si>
  <si>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</si>
  <si>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</si>
  <si>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</si>
  <si>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</si>
  <si>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</si>
  <si>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</si>
  <si>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</si>
  <si>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</si>
  <si>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</si>
  <si>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</si>
  <si>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</si>
  <si>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</si>
  <si>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</si>
  <si>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</si>
  <si>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</si>
  <si>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</si>
  <si>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</si>
  <si>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</si>
  <si>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</si>
  <si>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</si>
  <si>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</si>
  <si>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</si>
  <si>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</si>
  <si>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</si>
  <si>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</si>
  <si>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</si>
  <si>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</si>
  <si>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</si>
  <si>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</si>
  <si>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</si>
  <si>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</si>
  <si>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</si>
  <si>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</si>
  <si>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</si>
  <si>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</si>
  <si>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</si>
  <si>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</si>
  <si>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</si>
  <si>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</si>
  <si>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</si>
  <si>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</si>
  <si>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</si>
  <si>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</si>
  <si>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</si>
  <si>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</si>
  <si>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</si>
  <si>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</si>
  <si>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</si>
  <si>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</si>
  <si>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</si>
  <si>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</si>
  <si>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</si>
  <si>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</si>
  <si>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</si>
  <si>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</si>
  <si>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</si>
  <si>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</si>
  <si>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</si>
  <si>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</si>
  <si>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</si>
  <si>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</si>
  <si>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</si>
  <si>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</si>
  <si>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</si>
  <si>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</si>
  <si>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</si>
  <si>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</si>
  <si>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</si>
  <si>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</si>
  <si>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</si>
  <si>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</si>
  <si>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</si>
  <si>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</si>
  <si>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</si>
  <si>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</si>
  <si>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</si>
  <si>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</si>
  <si>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</si>
  <si>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</si>
  <si>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</si>
  <si>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</si>
  <si>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</si>
  <si>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</si>
  <si>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</si>
  <si>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</si>
  <si>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</si>
  <si>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</si>
  <si>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</si>
  <si>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</si>
  <si>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</si>
  <si>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</si>
  <si>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</si>
  <si>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</si>
  <si>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</si>
  <si>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</si>
  <si>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</si>
  <si>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</si>
  <si>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</si>
  <si>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</si>
  <si>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</si>
  <si>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</si>
  <si>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</si>
  <si>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</si>
  <si>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</si>
  <si>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</si>
  <si>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</si>
  <si>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</si>
  <si>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</si>
  <si>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</si>
  <si>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</si>
  <si>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</si>
  <si>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</si>
  <si>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</si>
  <si>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</si>
  <si>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</si>
  <si>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</si>
  <si>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</si>
  <si>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</si>
  <si>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</si>
  <si>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</si>
  <si>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</si>
  <si>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</si>
  <si>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</si>
  <si>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</si>
  <si>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</si>
  <si>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</si>
  <si>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</si>
  <si>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</si>
  <si>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</si>
  <si>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</si>
  <si>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</si>
  <si>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</si>
  <si>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</si>
  <si>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</si>
  <si>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</si>
  <si>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</si>
  <si>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</si>
  <si>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</si>
  <si>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</si>
  <si>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</si>
  <si>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</si>
  <si>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</si>
  <si>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</si>
  <si>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</si>
  <si>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</si>
  <si>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</si>
  <si>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</si>
  <si>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</si>
  <si>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</si>
  <si>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</si>
  <si>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</si>
  <si>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</si>
  <si>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</si>
  <si>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</si>
  <si>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</si>
  <si>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</si>
  <si>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</si>
  <si>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</si>
  <si>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</si>
  <si>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</si>
  <si>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</si>
  <si>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</si>
  <si>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</si>
  <si>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</si>
  <si>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</si>
  <si>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</si>
  <si>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</si>
  <si>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</si>
  <si>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</si>
  <si>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</si>
  <si>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</si>
  <si>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</si>
  <si>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</si>
  <si>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</si>
  <si>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</si>
  <si>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</si>
  <si>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</si>
  <si>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</si>
  <si>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</si>
  <si>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</si>
  <si>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</si>
  <si>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</si>
  <si>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</si>
  <si>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</si>
  <si>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</si>
  <si>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</si>
  <si>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</si>
  <si>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</si>
  <si>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</si>
  <si>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</si>
  <si>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</si>
  <si>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</si>
  <si>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</si>
  <si>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</si>
  <si>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</si>
  <si>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</si>
  <si>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</si>
  <si>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</si>
  <si>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</si>
  <si>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</si>
  <si>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</si>
  <si>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</si>
  <si>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</si>
  <si>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</si>
  <si>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</si>
  <si>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</si>
  <si>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</si>
  <si>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</si>
  <si>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</si>
  <si>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</si>
  <si>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</si>
  <si>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</si>
  <si>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</si>
  <si>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</si>
  <si>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</si>
  <si>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</si>
  <si>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</si>
  <si>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</si>
  <si>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</si>
  <si>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</si>
  <si>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</si>
  <si>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</si>
  <si>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</si>
  <si>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</si>
  <si>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</si>
  <si>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</si>
  <si>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</si>
  <si>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</si>
  <si>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</si>
  <si>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</si>
  <si>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</si>
  <si>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</si>
  <si>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</si>
  <si>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</si>
  <si>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</si>
  <si>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</si>
  <si>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</si>
  <si>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</si>
  <si>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</si>
  <si>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</si>
  <si>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</si>
  <si>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</si>
  <si>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</si>
  <si>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</si>
  <si>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</si>
  <si>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</si>
  <si>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</si>
  <si>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</si>
  <si>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</si>
  <si>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</si>
  <si>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</si>
  <si>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</si>
  <si>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</si>
  <si>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</si>
  <si>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</si>
  <si>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</si>
  <si>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</si>
  <si>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</si>
  <si>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</si>
  <si>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</si>
  <si>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</si>
  <si>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</si>
  <si>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</si>
  <si>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</si>
  <si>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</si>
  <si>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</si>
  <si>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</si>
  <si>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</si>
  <si>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</si>
  <si>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</si>
  <si>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</si>
  <si>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</si>
  <si>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</si>
  <si>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</si>
  <si>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</si>
  <si>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</si>
  <si>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</si>
  <si>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</si>
  <si>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</si>
  <si>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</si>
  <si>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</si>
  <si>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</si>
  <si>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</si>
  <si>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</si>
  <si>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</si>
  <si>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</si>
  <si>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</si>
  <si>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</si>
  <si>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</si>
  <si>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</si>
  <si>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</si>
  <si>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</si>
  <si>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</si>
  <si>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</si>
  <si>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</si>
  <si>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</si>
  <si>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</si>
  <si>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</si>
  <si>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</si>
  <si>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</si>
  <si>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</si>
  <si>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</si>
  <si>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</si>
  <si>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</si>
  <si>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</si>
  <si>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</si>
  <si>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</si>
  <si>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</si>
  <si>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</si>
  <si>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</si>
  <si>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</si>
  <si>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</si>
  <si>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</si>
  <si>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</si>
  <si>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</si>
  <si>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</si>
  <si>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</si>
  <si>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</si>
  <si>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</si>
  <si>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</si>
  <si>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</si>
  <si>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</si>
  <si>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</si>
  <si>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</si>
  <si>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</si>
  <si>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</si>
  <si>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</si>
  <si>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</si>
  <si>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</si>
  <si>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</si>
  <si>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</si>
  <si>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</si>
  <si>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</si>
  <si>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</si>
  <si>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</si>
  <si>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</si>
  <si>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</si>
  <si>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</si>
  <si>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</si>
  <si>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</si>
  <si>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</si>
  <si>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</si>
  <si>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</si>
  <si>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</si>
  <si>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</si>
  <si>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</si>
  <si>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</si>
  <si>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</si>
  <si>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</si>
  <si>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</si>
  <si>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</si>
  <si>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</si>
  <si>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</si>
  <si>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</si>
  <si>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</si>
  <si>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</si>
  <si>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</si>
  <si>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</si>
  <si>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</si>
  <si>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</si>
  <si>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</si>
  <si>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</si>
  <si>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</si>
  <si>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</si>
  <si>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</si>
  <si>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</si>
  <si>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</si>
  <si>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</si>
  <si>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</si>
  <si>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</si>
  <si>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</si>
  <si>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</si>
  <si>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</si>
  <si>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</si>
  <si>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</si>
  <si>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</si>
  <si>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</si>
  <si>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</si>
  <si>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</si>
  <si>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</si>
  <si>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</si>
  <si>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</si>
  <si>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</si>
  <si>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</si>
  <si>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</si>
  <si>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</si>
  <si>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</si>
  <si>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</si>
  <si>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</si>
  <si>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</si>
  <si>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</si>
  <si>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</si>
  <si>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</si>
  <si>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</si>
  <si>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</si>
  <si>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</si>
  <si>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</si>
  <si>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</si>
  <si>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</si>
  <si>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</si>
  <si>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</si>
  <si>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</si>
  <si>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</si>
  <si>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</si>
  <si>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</si>
  <si>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</si>
  <si>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</si>
  <si>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</si>
  <si>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</si>
  <si>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</si>
  <si>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</si>
  <si>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</si>
  <si>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</si>
  <si>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</si>
  <si>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</si>
  <si>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</si>
  <si>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</si>
  <si>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</si>
  <si>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</si>
  <si>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</si>
  <si>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</si>
  <si>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</si>
  <si>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</si>
  <si>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</si>
  <si>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</si>
  <si>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</si>
  <si>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</si>
  <si>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</si>
  <si>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</si>
  <si>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</si>
  <si>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</si>
  <si>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</si>
  <si>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</si>
  <si>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</si>
  <si>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</si>
  <si>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</si>
  <si>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</si>
  <si>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</si>
  <si>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</si>
  <si>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</si>
  <si>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</si>
  <si>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</si>
  <si>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</si>
  <si>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</si>
  <si>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</si>
  <si>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</si>
  <si>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</si>
  <si>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</si>
  <si>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</si>
  <si>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</si>
  <si>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</si>
  <si>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</si>
  <si>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</si>
  <si>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</si>
  <si>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</si>
  <si>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</si>
  <si>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</si>
  <si>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</si>
  <si>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</si>
  <si>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</si>
  <si>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</si>
  <si>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</si>
  <si>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</si>
  <si>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</si>
  <si>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</si>
  <si>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</si>
  <si>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</si>
  <si>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</si>
  <si>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</si>
  <si>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</si>
  <si>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</si>
  <si>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</si>
  <si>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</si>
  <si>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</si>
  <si>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</si>
  <si>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</si>
  <si>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</si>
  <si>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</si>
  <si>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</si>
  <si>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</si>
  <si>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</si>
  <si>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</si>
  <si>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</si>
  <si>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</si>
  <si>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</si>
  <si>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</si>
  <si>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</si>
  <si>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</si>
  <si>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</si>
  <si>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</si>
  <si>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</si>
  <si>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</si>
  <si>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</si>
  <si>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</si>
  <si>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</si>
  <si>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</si>
  <si>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</si>
  <si>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</si>
  <si>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</si>
  <si>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</si>
  <si>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</si>
  <si>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</si>
  <si>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</si>
  <si>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</si>
  <si>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</si>
  <si>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</si>
  <si>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</si>
  <si>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</si>
  <si>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</si>
  <si>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</si>
  <si>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</si>
  <si>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</si>
  <si>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</si>
  <si>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</si>
  <si>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</si>
  <si>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</si>
  <si>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</si>
  <si>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</si>
  <si>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</si>
  <si>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</si>
  <si>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</si>
  <si>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</si>
  <si>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</si>
  <si>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</si>
  <si>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</si>
  <si>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</si>
  <si>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</si>
  <si>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</si>
  <si>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</si>
  <si>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</si>
  <si>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</si>
  <si>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</si>
  <si>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</si>
  <si>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</si>
  <si>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</si>
  <si>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</si>
  <si>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</si>
  <si>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</si>
  <si>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</si>
  <si>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</si>
  <si>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</si>
  <si>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</si>
  <si>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</si>
  <si>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</si>
  <si>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</si>
  <si>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</si>
  <si>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</si>
  <si>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</si>
  <si>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</si>
  <si>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</si>
  <si>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</si>
  <si>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</si>
  <si>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</si>
  <si>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</si>
  <si>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</si>
  <si>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</si>
  <si>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</si>
  <si>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</si>
  <si>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</si>
  <si>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</si>
  <si>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</si>
  <si>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</si>
  <si>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</si>
  <si>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</si>
  <si>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</si>
  <si>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</si>
  <si>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</si>
  <si>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</si>
  <si>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</si>
  <si>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</si>
  <si>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</si>
  <si>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</si>
  <si>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</si>
  <si>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</si>
  <si>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</si>
  <si>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</si>
  <si>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</si>
  <si>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</si>
  <si>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</si>
  <si>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</si>
  <si>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</si>
  <si>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</si>
  <si>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</si>
  <si>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</si>
  <si>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</si>
  <si>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</si>
  <si>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</si>
  <si>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</si>
  <si>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</si>
  <si>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</si>
  <si>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</si>
  <si>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</si>
  <si>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</si>
  <si>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</si>
  <si>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</si>
  <si>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</si>
  <si>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</si>
  <si>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</si>
  <si>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</si>
  <si>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</si>
  <si>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</si>
  <si>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</si>
  <si>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</si>
  <si>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</si>
  <si>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</si>
  <si>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</si>
  <si>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</si>
  <si>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</si>
  <si>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</si>
  <si>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</si>
  <si>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</si>
  <si>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</si>
  <si>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</si>
  <si>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</si>
  <si>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</si>
  <si>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</si>
  <si>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</si>
  <si>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</si>
  <si>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</si>
  <si>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</si>
  <si>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</si>
  <si>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</si>
  <si>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</si>
  <si>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</si>
  <si>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</si>
  <si>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</si>
  <si>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</si>
  <si>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</si>
  <si>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</si>
  <si>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</si>
  <si>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</si>
  <si>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</si>
  <si>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</si>
  <si>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</si>
  <si>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</si>
  <si>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</si>
  <si>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</si>
  <si>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</si>
  <si>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</si>
  <si>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</si>
  <si>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</si>
  <si>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</si>
  <si>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</si>
  <si>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</si>
  <si>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</si>
  <si>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</si>
  <si>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</si>
  <si>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</si>
  <si>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</si>
  <si>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</si>
  <si>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</si>
  <si>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</si>
  <si>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</si>
  <si>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</si>
  <si>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</si>
  <si>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</si>
  <si>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</si>
  <si>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</si>
  <si>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</si>
  <si>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</si>
  <si>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</si>
  <si>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</si>
  <si>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</si>
  <si>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</si>
  <si>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</si>
  <si>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</si>
  <si>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</si>
  <si>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</si>
  <si>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</si>
  <si>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</si>
  <si>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</si>
  <si>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</si>
  <si>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</si>
  <si>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</si>
  <si>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</si>
  <si>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</si>
  <si>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</si>
  <si>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</si>
  <si>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</si>
  <si>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</si>
  <si>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</si>
  <si>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</si>
  <si>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</si>
  <si>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</si>
  <si>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</si>
  <si>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</si>
  <si>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</si>
  <si>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</si>
  <si>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</si>
  <si>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</si>
  <si>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</si>
  <si>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</si>
  <si>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</si>
  <si>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</si>
  <si>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</si>
  <si>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</si>
  <si>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</si>
  <si>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</si>
  <si>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</si>
  <si>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</si>
  <si>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</si>
  <si>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</si>
  <si>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</si>
  <si>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</si>
  <si>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</si>
  <si>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</si>
  <si>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</si>
  <si>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</si>
  <si>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</si>
  <si>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</si>
  <si>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</si>
  <si>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</si>
  <si>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</si>
  <si>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</si>
  <si>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</si>
  <si>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</si>
  <si>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</si>
  <si>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</si>
  <si>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</si>
  <si>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</si>
  <si>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</si>
  <si>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</si>
  <si>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</si>
  <si>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</si>
  <si>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</si>
  <si>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</si>
  <si>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</si>
  <si>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</si>
  <si>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</si>
  <si>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</si>
  <si>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</si>
  <si>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</si>
  <si>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</si>
  <si>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</si>
  <si>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</si>
  <si>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</si>
  <si>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</si>
  <si>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</si>
  <si>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</si>
  <si>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</si>
  <si>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</si>
  <si>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</si>
  <si>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</si>
  <si>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</si>
  <si>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</si>
  <si>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</si>
  <si>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</si>
  <si>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</si>
  <si>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</si>
  <si>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</si>
  <si>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</si>
  <si>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</si>
  <si>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</si>
  <si>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</si>
  <si>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</si>
  <si>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</si>
  <si>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</si>
  <si>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</si>
  <si>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</si>
  <si>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</si>
  <si>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</si>
  <si>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</si>
  <si>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</si>
  <si>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</si>
  <si>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</si>
  <si>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</si>
  <si>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</si>
  <si>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</si>
  <si>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</si>
  <si>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</si>
  <si>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</si>
  <si>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</si>
  <si>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</si>
  <si>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</si>
  <si>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</si>
  <si>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</si>
  <si>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</si>
  <si>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</si>
  <si>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</si>
  <si>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</si>
  <si>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</si>
  <si>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</si>
  <si>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</si>
  <si>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</si>
  <si>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</si>
  <si>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</si>
  <si>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</si>
  <si>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</si>
  <si>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</si>
  <si>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</si>
  <si>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</si>
  <si>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</si>
  <si>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</si>
  <si>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</si>
  <si>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</si>
  <si>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</si>
  <si>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</si>
  <si>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</si>
  <si>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</si>
  <si>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</si>
  <si>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</si>
  <si>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</si>
  <si>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</si>
  <si>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</si>
  <si>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</si>
  <si>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</si>
  <si>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</si>
  <si>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</si>
  <si>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</si>
  <si>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</si>
  <si>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</si>
  <si>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</si>
  <si>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</si>
  <si>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</si>
  <si>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</si>
  <si>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</si>
  <si>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</si>
  <si>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</si>
  <si>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</si>
  <si>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</si>
  <si>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</si>
  <si>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</si>
  <si>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</si>
  <si>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</si>
  <si>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</si>
  <si>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</si>
  <si>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</si>
  <si>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</si>
  <si>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</si>
  <si>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</si>
  <si>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</si>
  <si>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</si>
  <si>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</si>
  <si>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</si>
  <si>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</si>
  <si>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</si>
  <si>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</si>
  <si>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</si>
  <si>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</si>
  <si>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</si>
  <si>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</si>
  <si>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</si>
  <si>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</si>
  <si>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</si>
  <si>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</si>
  <si>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</si>
  <si>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</si>
  <si>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</si>
  <si>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</si>
  <si>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</si>
  <si>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</si>
  <si>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</si>
  <si>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</si>
  <si>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</si>
  <si>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</si>
  <si>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</si>
  <si>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</si>
  <si>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</si>
  <si>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</si>
  <si>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</si>
  <si>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</si>
  <si>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</si>
  <si>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</si>
  <si>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</si>
  <si>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</si>
  <si>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</si>
  <si>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</si>
  <si>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</si>
  <si>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</si>
  <si>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</si>
  <si>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</si>
  <si>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</si>
  <si>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</si>
  <si>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</si>
  <si>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</si>
  <si>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</si>
  <si>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</si>
  <si>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</si>
  <si>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</si>
  <si>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</si>
  <si>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</si>
  <si>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</si>
  <si>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</si>
  <si>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</si>
  <si>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</si>
  <si>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</si>
  <si>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</si>
  <si>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</si>
  <si>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</si>
  <si>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</si>
  <si>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</si>
  <si>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</si>
  <si>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</si>
  <si>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</si>
  <si>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</si>
  <si>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</si>
  <si>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</si>
  <si>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</si>
  <si>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</si>
  <si>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</si>
  <si>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</si>
  <si>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</si>
  <si>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</si>
  <si>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</si>
  <si>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</si>
  <si>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</si>
  <si>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</si>
  <si>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</si>
  <si>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</si>
  <si>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</si>
  <si>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</si>
  <si>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</si>
  <si>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</si>
  <si>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</si>
  <si>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</si>
  <si>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</si>
  <si>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</si>
  <si>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</si>
  <si>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</si>
  <si>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</si>
  <si>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</si>
  <si>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</si>
  <si>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</si>
  <si>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</si>
  <si>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</si>
  <si>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</si>
  <si>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</si>
  <si>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</si>
  <si>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</si>
  <si>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</si>
  <si>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</si>
  <si>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</si>
  <si>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</si>
  <si>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</si>
  <si>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</si>
  <si>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</si>
  <si>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</si>
  <si>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</si>
  <si>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</si>
  <si>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</si>
  <si>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</si>
  <si>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</si>
  <si>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</si>
  <si>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</si>
  <si>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</si>
  <si>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</si>
  <si>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</si>
  <si>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</si>
  <si>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</si>
  <si>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</si>
  <si>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</si>
  <si>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</si>
  <si>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</si>
  <si>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</si>
  <si>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</si>
  <si>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</si>
  <si>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</si>
  <si>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</si>
  <si>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</si>
  <si>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</si>
  <si>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</si>
  <si>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</si>
  <si>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</si>
  <si>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</si>
  <si>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</si>
  <si>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</si>
  <si>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</si>
  <si>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</si>
  <si>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</si>
  <si>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</si>
  <si>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</si>
  <si>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</si>
  <si>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</si>
  <si>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</si>
  <si>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</si>
  <si>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</si>
  <si>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</si>
  <si>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</si>
  <si>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</si>
  <si>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</si>
  <si>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</si>
  <si>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</si>
  <si>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</si>
  <si>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</si>
  <si>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</si>
  <si>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</si>
  <si>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</si>
  <si>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</si>
  <si>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</si>
  <si>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</si>
  <si>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</si>
  <si>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</si>
  <si>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</si>
  <si>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</si>
  <si>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</si>
  <si>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</si>
  <si>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</si>
  <si>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</si>
  <si>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</si>
  <si>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</si>
  <si>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</si>
  <si>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</si>
  <si>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</si>
  <si>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</si>
  <si>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</si>
  <si>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</si>
  <si>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</si>
  <si>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</si>
  <si>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</si>
  <si>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</si>
  <si>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</si>
  <si>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</si>
  <si>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</si>
  <si>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</si>
  <si>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</si>
  <si>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</si>
  <si>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</si>
  <si>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</si>
  <si>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</si>
  <si>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</si>
  <si>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</si>
  <si>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</si>
  <si>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</si>
  <si>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</si>
  <si>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</si>
  <si>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</si>
  <si>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</si>
  <si>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</si>
  <si>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</si>
  <si>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</si>
  <si>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</si>
  <si>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</si>
  <si>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</si>
  <si>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</si>
  <si>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</si>
  <si>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</si>
  <si>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</si>
  <si>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</si>
  <si>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</si>
  <si>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</si>
  <si>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</si>
  <si>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</si>
  <si>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</si>
  <si>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</si>
  <si>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</si>
  <si>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</si>
  <si>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</si>
  <si>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</si>
  <si>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</si>
  <si>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</si>
  <si>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</si>
  <si>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</si>
  <si>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</si>
  <si>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</si>
  <si>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</si>
  <si>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</si>
  <si>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</si>
  <si>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</si>
  <si>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</si>
  <si>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</si>
  <si>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</si>
  <si>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</si>
  <si>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</si>
  <si>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</si>
  <si>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</si>
  <si>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</si>
  <si>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</si>
  <si>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</si>
  <si>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</si>
  <si>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</si>
  <si>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</si>
  <si>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</si>
  <si>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</si>
  <si>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</si>
  <si>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</si>
  <si>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</si>
  <si>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</si>
  <si>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</si>
  <si>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</si>
  <si>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</si>
  <si>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</si>
  <si>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</si>
  <si>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</si>
  <si>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</si>
  <si>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</si>
  <si>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</si>
  <si>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</si>
  <si>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</si>
  <si>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</si>
  <si>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</si>
  <si>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</si>
  <si>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</si>
  <si>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</si>
  <si>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</si>
  <si>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</si>
  <si>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</si>
  <si>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</si>
  <si>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</si>
  <si>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</si>
  <si>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</si>
  <si>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</si>
  <si>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</si>
  <si>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</si>
  <si>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</si>
  <si>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</si>
  <si>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</si>
  <si>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</si>
  <si>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</si>
  <si>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</si>
  <si>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</si>
  <si>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</si>
  <si>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</si>
  <si>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</si>
  <si>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</si>
  <si>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</si>
  <si>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</si>
  <si>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</si>
  <si>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</si>
  <si>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</si>
  <si>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</si>
  <si>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</si>
  <si>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</si>
  <si>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</si>
  <si>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</si>
  <si>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</si>
  <si>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</si>
  <si>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</si>
  <si>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</si>
  <si>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</si>
  <si>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</si>
  <si>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</si>
  <si>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</si>
  <si>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</si>
  <si>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</si>
  <si>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</si>
  <si>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</si>
  <si>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</si>
  <si>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</si>
  <si>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</si>
  <si>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</si>
  <si>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</si>
  <si>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</si>
  <si>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</si>
  <si>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</si>
  <si>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</si>
  <si>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</si>
  <si>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</si>
  <si>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</si>
  <si>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</si>
  <si>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</si>
  <si>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</si>
  <si>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</si>
  <si>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</si>
  <si>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</si>
  <si>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</si>
  <si>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</si>
  <si>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</si>
  <si>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</si>
  <si>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</si>
  <si>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</si>
  <si>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</si>
  <si>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</si>
  <si>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</si>
  <si>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</si>
  <si>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</si>
  <si>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</si>
  <si>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</si>
  <si>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</si>
  <si>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</si>
  <si>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</si>
  <si>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</si>
  <si>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</si>
  <si>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</si>
  <si>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</si>
  <si>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</si>
  <si>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</si>
  <si>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</si>
  <si>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</si>
  <si>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</si>
  <si>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</si>
  <si>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</si>
  <si>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</si>
  <si>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</si>
  <si>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</si>
  <si>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</si>
  <si>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</si>
  <si>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</si>
  <si>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</si>
  <si>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</si>
  <si>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</si>
  <si>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</si>
  <si>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</si>
  <si>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</si>
  <si>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</si>
  <si>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</si>
  <si>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</si>
  <si>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</si>
  <si>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</si>
  <si>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</si>
  <si>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</si>
  <si>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</si>
  <si>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</si>
  <si>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</si>
  <si>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</si>
  <si>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</si>
  <si>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</si>
  <si>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</si>
  <si>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</si>
  <si>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</si>
  <si>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</si>
  <si>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</si>
  <si>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</si>
  <si>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</si>
  <si>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</si>
  <si>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</si>
  <si>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</si>
  <si>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</si>
  <si>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</si>
  <si>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</si>
  <si>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</si>
  <si>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</si>
  <si>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</si>
  <si>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</si>
  <si>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</si>
  <si>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</si>
  <si>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</si>
  <si>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</si>
  <si>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</si>
  <si>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</si>
  <si>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</si>
  <si>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</si>
  <si>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</si>
  <si>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</si>
  <si>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</si>
  <si>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</si>
  <si>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</si>
  <si>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</si>
  <si>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</si>
  <si>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</si>
  <si>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</si>
  <si>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</si>
  <si>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</si>
  <si>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</si>
  <si>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</si>
  <si>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</si>
  <si>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</si>
  <si>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</si>
  <si>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</si>
  <si>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</si>
  <si>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</si>
  <si>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</si>
  <si>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</si>
  <si>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</si>
  <si>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</si>
  <si>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</si>
  <si>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</si>
  <si>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</si>
  <si>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</si>
  <si>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</si>
  <si>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</si>
  <si>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</si>
  <si>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</si>
  <si>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</si>
  <si>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</si>
  <si>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</si>
  <si>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</si>
  <si>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</si>
  <si>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</si>
  <si>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</si>
  <si>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</si>
  <si>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</si>
  <si>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</si>
  <si>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</si>
  <si>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</si>
  <si>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</si>
  <si>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</si>
  <si>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</si>
  <si>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</si>
  <si>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</si>
  <si>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</si>
  <si>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</si>
  <si>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</si>
  <si>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</si>
  <si>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</si>
  <si>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</si>
  <si>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</si>
  <si>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</si>
  <si>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</si>
  <si>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</si>
  <si>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</si>
  <si>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</si>
  <si>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</si>
  <si>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</si>
  <si>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</si>
  <si>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</si>
  <si>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</si>
  <si>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</si>
  <si>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</si>
  <si>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</si>
  <si>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</si>
  <si>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</si>
  <si>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</si>
  <si>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</si>
  <si>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</si>
  <si>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</si>
  <si>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</si>
  <si>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</si>
  <si>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</si>
  <si>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</si>
  <si>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</si>
  <si>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</si>
  <si>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</si>
  <si>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</si>
  <si>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</si>
  <si>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</si>
  <si>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</si>
  <si>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</si>
  <si>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</si>
  <si>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</si>
  <si>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</si>
  <si>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</si>
  <si>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</si>
  <si>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</si>
  <si>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</si>
  <si>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</si>
  <si>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</si>
  <si>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</si>
  <si>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</si>
  <si>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</si>
  <si>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</si>
  <si>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</si>
  <si>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</si>
  <si>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</si>
  <si>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</si>
  <si>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</si>
  <si>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</si>
  <si>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</si>
  <si>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</si>
  <si>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</si>
  <si>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</si>
  <si>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</si>
  <si>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</si>
  <si>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</si>
  <si>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</si>
  <si>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</si>
  <si>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</si>
  <si>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</si>
  <si>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</si>
  <si>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</si>
  <si>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</si>
  <si>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</si>
  <si>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</si>
  <si>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</si>
  <si>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</si>
  <si>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</si>
  <si>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</si>
  <si>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</si>
  <si>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</si>
  <si>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</si>
  <si>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</si>
  <si>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</si>
  <si>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</si>
  <si>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</si>
  <si>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</si>
  <si>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</si>
  <si>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</si>
  <si>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</si>
  <si>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</si>
  <si>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</si>
  <si>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</si>
  <si>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</si>
  <si>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</si>
  <si>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</si>
  <si>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</si>
  <si>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</si>
  <si>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</si>
  <si>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</si>
  <si>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</si>
  <si>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</si>
  <si>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</si>
  <si>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</si>
  <si>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</si>
  <si>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</si>
  <si>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</si>
  <si>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</si>
  <si>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</si>
  <si>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</si>
  <si>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</si>
  <si>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</si>
  <si>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</si>
  <si>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</si>
  <si>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</si>
  <si>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</si>
  <si>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</si>
  <si>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</si>
  <si>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</si>
  <si>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</si>
  <si>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</si>
  <si>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</si>
  <si>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</si>
  <si>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</si>
  <si>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</si>
  <si>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</si>
  <si>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</si>
  <si>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</si>
  <si>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</si>
  <si>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</si>
  <si>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</si>
  <si>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</si>
  <si>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</si>
  <si>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</si>
  <si>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</si>
  <si>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</si>
  <si>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</si>
  <si>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</si>
  <si>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</si>
  <si>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</si>
  <si>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</si>
  <si>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</si>
  <si>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</si>
  <si>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</si>
  <si>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</si>
  <si>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</si>
  <si>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</si>
  <si>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</si>
  <si>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</si>
  <si>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</si>
  <si>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</si>
  <si>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</si>
  <si>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</si>
  <si>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</si>
  <si>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</si>
  <si>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</si>
  <si>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</si>
  <si>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</si>
  <si>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</si>
  <si>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</si>
  <si>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</si>
  <si>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</si>
  <si>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</si>
  <si>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</si>
  <si>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</si>
  <si>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</si>
  <si>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</si>
  <si>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</si>
  <si>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</si>
  <si>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</si>
  <si>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</si>
  <si>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</si>
  <si>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</si>
  <si>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</si>
  <si>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</si>
  <si>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</si>
  <si>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</si>
  <si>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</si>
  <si>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</si>
  <si>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</si>
  <si>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</si>
  <si>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</si>
  <si>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</si>
  <si>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</si>
  <si>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</si>
  <si>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</si>
  <si>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</si>
  <si>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</si>
  <si>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</si>
  <si>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</si>
  <si>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</si>
  <si>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</si>
  <si>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</si>
  <si>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</si>
  <si>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</si>
  <si>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</si>
  <si>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</si>
  <si>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</si>
  <si>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</si>
  <si>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</si>
  <si>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</si>
  <si>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</si>
  <si>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</si>
  <si>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</si>
  <si>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</si>
  <si>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</si>
  <si>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</si>
  <si>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</si>
  <si>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</si>
  <si>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</si>
  <si>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</si>
  <si>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</si>
  <si>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</si>
  <si>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</si>
  <si>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</si>
  <si>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</si>
  <si>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</si>
  <si>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</si>
  <si>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</si>
  <si>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</si>
  <si>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</si>
  <si>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</si>
  <si>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</si>
  <si>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</si>
  <si>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</si>
  <si>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</si>
  <si>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</si>
  <si>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</si>
  <si>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</si>
  <si>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</si>
  <si>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</si>
  <si>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</si>
  <si>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</si>
  <si>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</si>
  <si>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</si>
  <si>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</si>
  <si>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</si>
  <si>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</si>
  <si>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</si>
  <si>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</si>
  <si>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</si>
  <si>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</si>
  <si>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</si>
  <si>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</si>
  <si>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</si>
  <si>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</si>
  <si>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</si>
  <si>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</si>
  <si>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</si>
  <si>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</si>
  <si>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</si>
  <si>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</si>
  <si>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</si>
  <si>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</si>
  <si>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</si>
  <si>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</si>
  <si>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</si>
  <si>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</si>
  <si>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</si>
  <si>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</si>
  <si>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</si>
  <si>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</si>
  <si>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</si>
  <si>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</si>
  <si>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</si>
  <si>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</si>
  <si>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</si>
  <si>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</si>
  <si>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</si>
  <si>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</si>
  <si>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</si>
  <si>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</si>
  <si>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</si>
  <si>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</si>
  <si>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</si>
  <si>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</si>
  <si>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</si>
  <si>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</si>
  <si>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</si>
  <si>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</si>
  <si>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</si>
  <si>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</si>
  <si>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</si>
  <si>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</si>
  <si>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</si>
  <si>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</si>
  <si>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</si>
  <si>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</si>
  <si>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</si>
  <si>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</si>
  <si>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</si>
  <si>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</si>
  <si>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</si>
  <si>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</si>
  <si>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</si>
  <si>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</si>
  <si>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</si>
  <si>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</si>
  <si>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</si>
  <si>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</si>
  <si>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</si>
  <si>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</si>
  <si>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</si>
  <si>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</si>
  <si>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</si>
  <si>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</si>
  <si>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</si>
  <si>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</si>
  <si>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</si>
  <si>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</si>
  <si>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</si>
  <si>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</si>
  <si>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</si>
  <si>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</si>
  <si>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</si>
  <si>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</si>
  <si>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</si>
  <si>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</si>
  <si>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</si>
  <si>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</si>
  <si>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</si>
  <si>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</si>
  <si>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</si>
  <si>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</si>
  <si>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</si>
  <si>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</si>
  <si>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</si>
  <si>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</si>
  <si>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</si>
  <si>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</si>
  <si>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</si>
  <si>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</si>
  <si>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</si>
  <si>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</si>
  <si>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</si>
  <si>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</si>
  <si>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</si>
  <si>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</si>
  <si>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</si>
  <si>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</si>
  <si>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</si>
  <si>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</si>
  <si>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</si>
  <si>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</si>
  <si>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</si>
  <si>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</si>
  <si>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</si>
  <si>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</si>
  <si>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</si>
  <si>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</si>
  <si>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</si>
  <si>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</si>
  <si>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</si>
  <si>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</si>
  <si>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</si>
  <si>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</si>
  <si>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</si>
  <si>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</si>
  <si>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</si>
  <si>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</si>
  <si>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</si>
  <si>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</si>
  <si>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</si>
  <si>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</si>
  <si>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</si>
  <si>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</si>
  <si>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</si>
  <si>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</si>
  <si>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</si>
  <si>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</si>
  <si>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</si>
  <si>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</si>
  <si>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</si>
  <si>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</si>
  <si>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</si>
  <si>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</si>
  <si>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</si>
  <si>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</si>
  <si>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</si>
  <si>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</si>
  <si>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</si>
  <si>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</si>
  <si>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</si>
  <si>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</si>
  <si>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</si>
  <si>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</si>
  <si>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</si>
  <si>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</si>
  <si>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</si>
  <si>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</si>
  <si>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</si>
  <si>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</si>
  <si>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</si>
  <si>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</si>
  <si>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</si>
  <si>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</si>
  <si>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</si>
  <si>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</si>
  <si>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</si>
  <si>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</si>
  <si>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</si>
  <si>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</si>
  <si>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</si>
  <si>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</si>
  <si>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</si>
  <si>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</si>
  <si>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</si>
  <si>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</si>
  <si>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</si>
  <si>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</si>
  <si>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</si>
  <si>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</si>
  <si>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</si>
  <si>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</si>
  <si>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</si>
  <si>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</si>
  <si>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</si>
  <si>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</si>
  <si>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</si>
  <si>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</si>
  <si>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</si>
  <si>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</si>
  <si>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</si>
  <si>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</si>
  <si>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</si>
  <si>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</si>
  <si>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</si>
  <si>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</si>
  <si>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</si>
  <si>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</si>
  <si>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</si>
  <si>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</si>
  <si>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</si>
  <si>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</si>
  <si>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</si>
  <si>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</si>
  <si>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</si>
  <si>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</si>
  <si>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</si>
  <si>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</si>
  <si>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</si>
  <si>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</si>
  <si>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</si>
  <si>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</si>
  <si>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</si>
  <si>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</si>
  <si>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</si>
  <si>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</si>
  <si>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</si>
  <si>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</si>
  <si>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</si>
  <si>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</si>
  <si>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</si>
  <si>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</si>
  <si>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</si>
  <si>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</si>
  <si>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</si>
  <si>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</si>
  <si>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</si>
  <si>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</si>
  <si>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</si>
  <si>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</si>
  <si>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</si>
  <si>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</si>
  <si>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</si>
  <si>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</si>
  <si>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</si>
  <si>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</si>
  <si>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</si>
  <si>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</si>
  <si>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</si>
  <si>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</si>
  <si>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</si>
  <si>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</si>
  <si>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</si>
  <si>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</si>
  <si>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</si>
  <si>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</si>
  <si>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</si>
  <si>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</si>
  <si>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</si>
  <si>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</si>
  <si>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</si>
  <si>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</si>
  <si>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</si>
  <si>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</si>
  <si>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</si>
  <si>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</si>
  <si>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</si>
  <si>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</si>
  <si>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</si>
  <si>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</si>
  <si>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</si>
  <si>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</si>
  <si>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</si>
  <si>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</si>
  <si>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</si>
  <si>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</si>
  <si>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</si>
  <si>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</si>
  <si>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</si>
  <si>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</si>
  <si>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</si>
  <si>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</si>
  <si>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</si>
  <si>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</si>
  <si>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</si>
  <si>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</si>
  <si>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</si>
  <si>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</si>
  <si>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</si>
  <si>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</si>
  <si>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</si>
  <si>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</si>
  <si>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</si>
  <si>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</si>
  <si>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</si>
  <si>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</si>
  <si>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</si>
  <si>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</si>
  <si>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</si>
  <si>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</si>
  <si>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</si>
  <si>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</si>
  <si>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</si>
  <si>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</si>
  <si>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</si>
  <si>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</si>
  <si>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</si>
  <si>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</si>
  <si>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</si>
  <si>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</si>
  <si>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</si>
  <si>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</si>
  <si>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</si>
  <si>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</si>
  <si>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</si>
  <si>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</si>
  <si>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</si>
  <si>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</si>
  <si>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</si>
  <si>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</si>
  <si>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</si>
  <si>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</si>
  <si>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</si>
  <si>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</si>
  <si>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</si>
  <si>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</si>
  <si>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</si>
  <si>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</si>
  <si>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</si>
  <si>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</si>
  <si>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</si>
  <si>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</si>
  <si>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</si>
  <si>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</si>
  <si>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</si>
  <si>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</si>
  <si>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</si>
  <si>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</si>
  <si>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</si>
  <si>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</si>
  <si>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</si>
  <si>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</si>
  <si>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</si>
  <si>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</si>
  <si>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</si>
  <si>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</si>
  <si>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</si>
  <si>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</si>
  <si>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</si>
  <si>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</si>
  <si>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</si>
  <si>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</si>
  <si>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</si>
  <si>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</si>
  <si>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</si>
  <si>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</si>
  <si>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</si>
  <si>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</si>
  <si>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</si>
  <si>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</si>
  <si>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</si>
  <si>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</si>
  <si>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</si>
  <si>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</si>
  <si>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</si>
  <si>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</si>
  <si>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</si>
  <si>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</si>
  <si>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</si>
  <si>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</si>
  <si>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</si>
  <si>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</si>
  <si>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</si>
  <si>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</si>
  <si>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</si>
  <si>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</si>
  <si>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</si>
  <si>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</si>
  <si>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</si>
  <si>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</si>
  <si>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</si>
  <si>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</si>
  <si>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</si>
  <si>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</si>
  <si>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</si>
  <si>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</si>
  <si>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</si>
  <si>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</si>
  <si>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</si>
  <si>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</si>
  <si>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</si>
  <si>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</si>
  <si>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</si>
  <si>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</si>
  <si>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</si>
  <si>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</si>
  <si>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</si>
  <si>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</si>
  <si>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</si>
  <si>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</si>
  <si>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</si>
  <si>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</si>
  <si>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</si>
  <si>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</si>
  <si>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</si>
  <si>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</si>
  <si>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</si>
  <si>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</si>
  <si>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</si>
  <si>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</si>
  <si>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</si>
  <si>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</si>
  <si>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</si>
  <si>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</si>
  <si>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</si>
  <si>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</si>
  <si>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</si>
  <si>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</si>
  <si>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</si>
  <si>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</si>
  <si>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</si>
  <si>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</si>
  <si>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</si>
  <si>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</si>
  <si>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</si>
  <si>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</si>
  <si>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</si>
  <si>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</si>
  <si>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</si>
  <si>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</si>
  <si>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</si>
  <si>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</si>
  <si>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</si>
  <si>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</si>
  <si>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</si>
  <si>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</si>
  <si>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</si>
  <si>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</si>
  <si>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</si>
  <si>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</si>
  <si>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</si>
  <si>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</si>
  <si>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</si>
  <si>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</si>
  <si>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</si>
  <si>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</si>
  <si>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</si>
  <si>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</si>
  <si>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</si>
  <si>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</si>
  <si>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</si>
  <si>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</si>
  <si>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</si>
  <si>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</si>
  <si>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</si>
  <si>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</si>
  <si>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</si>
  <si>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</si>
  <si>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</si>
  <si>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</si>
  <si>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</si>
  <si>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</si>
  <si>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</si>
  <si>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</si>
  <si>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</si>
  <si>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</si>
  <si>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</si>
  <si>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</si>
  <si>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</si>
  <si>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</si>
  <si>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</si>
  <si>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</si>
  <si>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</si>
  <si>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</si>
  <si>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</si>
  <si>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</si>
  <si>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</si>
  <si>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</si>
  <si>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</si>
  <si>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</si>
  <si>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</si>
  <si>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</si>
  <si>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</si>
  <si>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</si>
  <si>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</si>
  <si>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</si>
  <si>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</si>
  <si>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</si>
  <si>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</si>
  <si>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</si>
  <si>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</si>
  <si>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</si>
  <si>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</si>
  <si>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</si>
  <si>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</si>
  <si>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</si>
  <si>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</si>
  <si>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</si>
  <si>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</si>
  <si>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</si>
  <si>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</si>
  <si>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</si>
  <si>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</si>
  <si>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</si>
  <si>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</si>
  <si>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</si>
  <si>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</si>
  <si>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</si>
  <si>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</si>
  <si>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</si>
  <si>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</si>
  <si>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</si>
  <si>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</si>
  <si>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</si>
  <si>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</si>
  <si>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</si>
  <si>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</si>
  <si>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</si>
  <si>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</si>
  <si>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</si>
  <si>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</si>
  <si>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</si>
  <si>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</si>
  <si>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</si>
  <si>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</si>
  <si>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</si>
  <si>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</si>
  <si>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</si>
  <si>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</si>
  <si>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</si>
  <si>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</si>
  <si>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</si>
  <si>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</si>
  <si>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</si>
  <si>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</si>
  <si>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</si>
  <si>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</si>
  <si>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</si>
  <si>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</si>
  <si>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</si>
  <si>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</si>
  <si>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</si>
  <si>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</si>
  <si>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</si>
  <si>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</si>
  <si>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</si>
  <si>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</si>
  <si>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</si>
  <si>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</si>
  <si>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</si>
  <si>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</si>
  <si>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</si>
  <si>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</si>
  <si>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</si>
  <si>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</si>
  <si>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</si>
  <si>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</si>
  <si>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</si>
  <si>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</si>
  <si>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</si>
  <si>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</si>
  <si>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</si>
  <si>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</si>
  <si>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</si>
  <si>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</si>
  <si>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</si>
  <si>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</si>
  <si>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</si>
  <si>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</si>
  <si>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</si>
  <si>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</si>
  <si>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</si>
  <si>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</si>
  <si>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</si>
  <si>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</si>
  <si>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</si>
  <si>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</si>
  <si>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</si>
  <si>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</si>
  <si>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</si>
  <si>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</si>
  <si>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</si>
  <si>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</si>
  <si>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</si>
  <si>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</si>
  <si>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</si>
  <si>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</si>
  <si>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</si>
  <si>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</si>
  <si>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</si>
  <si>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</si>
  <si>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</si>
  <si>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</si>
  <si>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</si>
  <si>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</si>
  <si>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</si>
  <si>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</si>
  <si>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</si>
  <si>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</si>
  <si>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</si>
  <si>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</si>
  <si>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</si>
  <si>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</si>
  <si>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</si>
  <si>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</si>
  <si>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</si>
  <si>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</si>
  <si>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</si>
  <si>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</si>
  <si>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</si>
  <si>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</si>
  <si>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</si>
  <si>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</si>
  <si>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</si>
  <si>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</si>
  <si>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</si>
  <si>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</si>
  <si>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</si>
  <si>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</si>
  <si>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</si>
  <si>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</si>
  <si>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</si>
  <si>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</si>
  <si>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</si>
  <si>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</si>
  <si>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</si>
  <si>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</si>
  <si>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</si>
  <si>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</si>
  <si>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</si>
  <si>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</si>
  <si>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</si>
  <si>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</si>
  <si>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</si>
  <si>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</si>
  <si>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</si>
  <si>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</si>
  <si>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</si>
  <si>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</si>
  <si>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</si>
  <si>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</si>
  <si>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</si>
  <si>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</si>
  <si>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</si>
  <si>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</si>
  <si>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</si>
  <si>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</si>
  <si>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</si>
  <si>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</si>
  <si>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</si>
  <si>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</si>
  <si>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</si>
  <si>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</si>
  <si>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</si>
  <si>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</si>
  <si>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</si>
  <si>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</si>
  <si>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</si>
  <si>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</si>
  <si>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</si>
  <si>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</si>
  <si>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</si>
  <si>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</si>
  <si>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</si>
  <si>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</si>
  <si>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</si>
  <si>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</si>
  <si>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</si>
  <si>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</si>
  <si>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</si>
  <si>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</si>
  <si>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</si>
  <si>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</si>
  <si>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</si>
  <si>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</si>
  <si>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</si>
  <si>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</si>
  <si>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</si>
  <si>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</si>
  <si>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</si>
  <si>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</si>
  <si>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</si>
  <si>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</si>
  <si>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</si>
  <si>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</si>
  <si>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</si>
  <si>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</si>
  <si>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</si>
  <si>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</si>
  <si>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</si>
  <si>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</si>
  <si>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</si>
  <si>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</si>
  <si>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</si>
  <si>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</si>
  <si>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</si>
  <si>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</si>
  <si>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</si>
  <si>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</si>
  <si>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</si>
  <si>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</si>
  <si>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</si>
  <si>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</si>
  <si>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</si>
  <si>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</si>
  <si>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</si>
  <si>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</si>
  <si>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</si>
  <si>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</si>
  <si>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</si>
  <si>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</si>
  <si>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</si>
  <si>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</si>
  <si>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</si>
  <si>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</si>
  <si>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</si>
  <si>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</si>
  <si>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</si>
  <si>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</si>
  <si>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</si>
  <si>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</si>
  <si>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</si>
  <si>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</si>
  <si>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</si>
  <si>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</si>
  <si>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</si>
  <si>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</si>
  <si>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</si>
  <si>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</si>
  <si>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</si>
  <si>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</si>
  <si>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</si>
  <si>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</si>
  <si>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</si>
  <si>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</si>
  <si>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</si>
  <si>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</si>
  <si>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</si>
  <si>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</si>
  <si>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</si>
  <si>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</si>
  <si>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</si>
  <si>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</si>
  <si>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</si>
  <si>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</si>
  <si>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</si>
  <si>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</si>
  <si>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</si>
  <si>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</si>
  <si>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</si>
  <si>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</si>
  <si>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</si>
  <si>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</si>
  <si>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</si>
  <si>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</si>
  <si>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</si>
  <si>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</si>
  <si>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</si>
  <si>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</si>
  <si>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</si>
  <si>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</si>
  <si>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</si>
  <si>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</si>
  <si>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</si>
  <si>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</si>
  <si>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</si>
  <si>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</si>
  <si>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</si>
  <si>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</si>
  <si>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</si>
  <si>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</si>
  <si>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</si>
  <si>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</si>
  <si>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</si>
  <si>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</si>
  <si>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</si>
  <si>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</si>
  <si>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</si>
  <si>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</si>
  <si>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</si>
  <si>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</si>
  <si>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</si>
  <si>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</si>
  <si>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</si>
  <si>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</si>
  <si>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</si>
  <si>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</si>
  <si>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</si>
  <si>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</si>
  <si>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</si>
  <si>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</si>
  <si>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</si>
  <si>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</si>
  <si>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</si>
  <si>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</si>
  <si>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</si>
  <si>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</si>
  <si>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</si>
  <si>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</si>
  <si>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</si>
  <si>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</si>
  <si>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</si>
  <si>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</si>
  <si>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</si>
  <si>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</si>
  <si>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</si>
  <si>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</si>
  <si>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</si>
  <si>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</si>
  <si>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</si>
  <si>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</si>
  <si>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</si>
  <si>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</si>
  <si>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</si>
  <si>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</si>
  <si>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</si>
  <si>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</si>
  <si>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</si>
  <si>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</si>
  <si>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</si>
  <si>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</si>
  <si>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</si>
  <si>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</si>
  <si>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</si>
  <si>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</si>
  <si>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</si>
  <si>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</si>
  <si>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</si>
  <si>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</si>
  <si>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</si>
  <si>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</si>
  <si>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</si>
  <si>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</si>
  <si>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</si>
  <si>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</si>
  <si>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</si>
  <si>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</si>
  <si>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</si>
  <si>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</si>
  <si>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</si>
  <si>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</si>
  <si>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</si>
  <si>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</si>
  <si>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</si>
  <si>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</si>
  <si>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</si>
  <si>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</si>
  <si>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</si>
  <si>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</si>
  <si>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</si>
  <si>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</si>
  <si>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</si>
  <si>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</si>
  <si>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</si>
  <si>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</si>
  <si>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</si>
  <si>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</si>
  <si>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</si>
  <si>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</si>
  <si>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</si>
  <si>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</si>
  <si>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</si>
  <si>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</si>
  <si>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</si>
  <si>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</si>
  <si>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</si>
  <si>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</si>
  <si>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</si>
  <si>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</si>
  <si>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</si>
  <si>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</si>
  <si>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</si>
  <si>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</si>
  <si>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</si>
  <si>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</si>
  <si>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</si>
  <si>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</si>
  <si>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</si>
  <si>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</si>
  <si>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</si>
  <si>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</si>
  <si>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</si>
  <si>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</si>
  <si>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</si>
  <si>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</si>
  <si>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</si>
  <si>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</si>
  <si>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</si>
  <si>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</si>
  <si>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</si>
  <si>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</si>
  <si>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</si>
  <si>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</si>
  <si>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</si>
  <si>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</si>
  <si>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</si>
  <si>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</si>
  <si>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</si>
  <si>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</si>
  <si>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</si>
  <si>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</si>
  <si>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</si>
  <si>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</si>
  <si>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</si>
  <si>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</si>
  <si>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</si>
  <si>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</si>
  <si>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</si>
  <si>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</si>
  <si>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</si>
  <si>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</si>
  <si>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</si>
  <si>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</si>
  <si>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</si>
  <si>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</si>
  <si>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</si>
  <si>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</si>
  <si>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</si>
  <si>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</si>
  <si>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</si>
  <si>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</si>
  <si>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</si>
  <si>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</si>
  <si>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</si>
  <si>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</si>
  <si>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</si>
  <si>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</si>
  <si>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</si>
  <si>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</si>
  <si>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</si>
  <si>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</si>
  <si>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</si>
  <si>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</si>
  <si>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</si>
  <si>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</si>
  <si>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</si>
  <si>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</si>
  <si>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</si>
  <si>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</si>
  <si>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</si>
  <si>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</si>
  <si>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</si>
  <si>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</si>
  <si>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</si>
  <si>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</si>
  <si>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</si>
  <si>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</si>
  <si>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</si>
  <si>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</si>
  <si>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</si>
  <si>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</si>
  <si>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</si>
  <si>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</si>
  <si>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</si>
  <si>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</si>
  <si>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</si>
  <si>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</si>
  <si>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</si>
  <si>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</si>
  <si>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</si>
  <si>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</si>
  <si>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</si>
  <si>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</si>
  <si>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</si>
  <si>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</si>
  <si>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</si>
  <si>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</si>
  <si>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</si>
  <si>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</si>
  <si>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</si>
  <si>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</si>
  <si>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</si>
  <si>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</si>
  <si>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</si>
  <si>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</si>
  <si>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</si>
  <si>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</si>
  <si>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</si>
  <si>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</si>
  <si>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</si>
  <si>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</si>
  <si>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</si>
  <si>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</si>
  <si>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</si>
  <si>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</si>
  <si>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</si>
  <si>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</si>
  <si>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</si>
  <si>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</si>
  <si>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</si>
  <si>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</si>
  <si>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</si>
  <si>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</si>
  <si>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</si>
  <si>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</si>
  <si>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</si>
  <si>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</si>
  <si>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</si>
  <si>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</si>
  <si>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</si>
  <si>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</si>
  <si>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</si>
  <si>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</si>
  <si>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</si>
  <si>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</si>
  <si>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</si>
  <si>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</si>
  <si>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</si>
  <si>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</si>
  <si>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</si>
  <si>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</si>
  <si>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</si>
  <si>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</si>
  <si>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</si>
  <si>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</si>
  <si>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</si>
  <si>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</si>
  <si>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</si>
  <si>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</si>
  <si>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</si>
  <si>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</si>
  <si>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</si>
  <si>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</si>
  <si>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</si>
  <si>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</si>
  <si>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</si>
  <si>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</si>
  <si>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</si>
  <si>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</si>
  <si>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</si>
  <si>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</si>
  <si>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</si>
  <si>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</si>
  <si>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</si>
  <si>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</si>
  <si>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</si>
  <si>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</si>
  <si>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</si>
  <si>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</si>
  <si>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</si>
  <si>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</si>
  <si>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</si>
  <si>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</si>
  <si>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</si>
  <si>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</si>
  <si>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</si>
  <si>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</si>
  <si>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</si>
  <si>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</si>
  <si>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</si>
  <si>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</si>
  <si>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</si>
  <si>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</si>
  <si>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</si>
  <si>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</si>
  <si>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</si>
  <si>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</si>
  <si>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</si>
  <si>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</si>
  <si>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</si>
  <si>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</si>
  <si>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</si>
  <si>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</si>
  <si>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</si>
  <si>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</si>
  <si>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</si>
  <si>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</si>
  <si>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</si>
  <si>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</si>
  <si>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</si>
  <si>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</si>
  <si>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</si>
  <si>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</si>
  <si>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</si>
  <si>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</si>
  <si>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</si>
  <si>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</si>
  <si>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</si>
  <si>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</si>
  <si>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</si>
  <si>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</si>
  <si>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</si>
  <si>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</si>
  <si>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</si>
  <si>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</si>
  <si>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</si>
  <si>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</si>
  <si>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</si>
  <si>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</si>
  <si>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</si>
  <si>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</si>
  <si>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</si>
  <si>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</si>
  <si>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</si>
  <si>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</si>
  <si>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</si>
  <si>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</si>
  <si>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</si>
  <si>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</si>
  <si>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</si>
  <si>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</si>
  <si>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</si>
  <si>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</si>
  <si>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</si>
  <si>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</si>
  <si>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</si>
  <si>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</si>
  <si>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</si>
  <si>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</si>
  <si>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</si>
  <si>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</si>
  <si>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</si>
  <si>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</si>
  <si>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</si>
  <si>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</si>
  <si>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</si>
  <si>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</si>
  <si>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</si>
  <si>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</si>
  <si>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</si>
  <si>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</si>
  <si>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</si>
  <si>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</si>
  <si>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</si>
  <si>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</si>
  <si>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</si>
  <si>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</si>
  <si>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</si>
  <si>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</si>
  <si>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</si>
  <si>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</si>
  <si>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</si>
  <si>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</si>
  <si>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</si>
  <si>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</si>
  <si>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</si>
  <si>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</si>
  <si>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</si>
  <si>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</si>
  <si>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</si>
  <si>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</si>
  <si>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</si>
  <si>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</si>
  <si>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</si>
  <si>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</si>
  <si>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</si>
  <si>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</si>
  <si>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</si>
  <si>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</si>
  <si>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</si>
  <si>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</si>
  <si>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</si>
  <si>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</si>
  <si>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</si>
  <si>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</si>
  <si>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</si>
  <si>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</si>
  <si>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</si>
  <si>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</si>
  <si>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</si>
  <si>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</si>
  <si>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</si>
  <si>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</si>
  <si>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</si>
  <si>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</si>
  <si>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</si>
  <si>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</si>
  <si>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</si>
  <si>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</si>
  <si>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</si>
  <si>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</si>
  <si>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</si>
  <si>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</si>
  <si>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</si>
  <si>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</si>
  <si>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</si>
  <si>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</si>
  <si>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</si>
  <si>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</si>
  <si>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</si>
  <si>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</si>
  <si>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</si>
  <si>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</si>
  <si>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</si>
  <si>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</si>
  <si>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</si>
  <si>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</si>
  <si>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</si>
  <si>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</si>
  <si>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</si>
  <si>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</si>
  <si>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</si>
  <si>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</si>
  <si>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</si>
  <si>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</si>
  <si>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</si>
  <si>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</si>
  <si>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</si>
  <si>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</si>
  <si>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</si>
  <si>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</si>
  <si>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</si>
  <si>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</si>
  <si>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</si>
  <si>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</si>
  <si>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</si>
  <si>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</si>
  <si>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</si>
  <si>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</si>
  <si>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</si>
  <si>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</si>
  <si>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</si>
  <si>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</si>
  <si>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</si>
  <si>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</si>
  <si>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</si>
  <si>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</si>
  <si>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</si>
  <si>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</si>
  <si>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</si>
  <si>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</si>
  <si>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</si>
  <si>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</si>
  <si>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</si>
  <si>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</si>
  <si>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</si>
  <si>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</si>
  <si>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</si>
  <si>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</si>
  <si>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</si>
  <si>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</si>
  <si>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</si>
  <si>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</si>
  <si>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</si>
  <si>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</si>
  <si>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</si>
  <si>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</si>
  <si>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</si>
  <si>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</si>
  <si>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</si>
  <si>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</si>
  <si>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</si>
  <si>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</si>
  <si>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</si>
  <si>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</si>
  <si>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</si>
  <si>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</si>
  <si>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</si>
  <si>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</si>
  <si>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</si>
  <si>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</si>
  <si>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</si>
  <si>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</si>
  <si>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</si>
  <si>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</si>
  <si>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</si>
  <si>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</si>
  <si>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</si>
  <si>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</si>
  <si>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</si>
  <si>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</si>
  <si>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</si>
  <si>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</si>
  <si>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</si>
  <si>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</si>
  <si>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</si>
  <si>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</si>
  <si>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</si>
  <si>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</si>
  <si>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</si>
  <si>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</si>
  <si>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</si>
  <si>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</si>
  <si>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</si>
  <si>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</si>
  <si>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</si>
  <si>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</si>
  <si>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</si>
  <si>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</si>
  <si>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</si>
  <si>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</si>
  <si>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</si>
  <si>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</si>
  <si>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</si>
  <si>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</si>
  <si>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</si>
  <si>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</si>
  <si>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</si>
  <si>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</si>
  <si>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</si>
  <si>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</si>
  <si>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</si>
  <si>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</si>
  <si>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</si>
  <si>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</si>
  <si>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</si>
  <si>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</si>
  <si>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</si>
  <si>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</si>
  <si>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</si>
  <si>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</si>
  <si>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</si>
  <si>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</si>
  <si>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</si>
  <si>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</si>
  <si>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</si>
  <si>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</si>
  <si>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</si>
  <si>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</si>
  <si>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</si>
  <si>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</si>
  <si>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</si>
  <si>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</si>
  <si>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</si>
  <si>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</si>
  <si>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</si>
  <si>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</si>
  <si>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</si>
  <si>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</si>
  <si>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</si>
  <si>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</si>
  <si>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</si>
  <si>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</si>
  <si>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</si>
  <si>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</si>
  <si>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</si>
  <si>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</si>
  <si>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</si>
  <si>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</si>
  <si>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</si>
  <si>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</si>
  <si>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</si>
  <si>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</si>
  <si>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</si>
  <si>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</si>
  <si>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</si>
  <si>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</si>
  <si>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</si>
  <si>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</si>
  <si>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</si>
  <si>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</si>
  <si>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</si>
  <si>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</si>
  <si>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</si>
  <si>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</si>
  <si>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</si>
  <si>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</si>
  <si>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</si>
  <si>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</si>
  <si>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</si>
  <si>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</si>
  <si>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</si>
  <si>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</si>
  <si>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</si>
  <si>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</si>
  <si>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</si>
  <si>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</si>
  <si>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</si>
  <si>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</si>
  <si>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</si>
  <si>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</si>
  <si>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</si>
  <si>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</si>
  <si>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</si>
  <si>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</si>
  <si>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</si>
  <si>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</si>
  <si>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</si>
  <si>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</si>
  <si>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</si>
  <si>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</si>
  <si>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</si>
  <si>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</si>
  <si>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</si>
  <si>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</si>
  <si>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</si>
  <si>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</si>
  <si>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</si>
  <si>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</si>
  <si>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</si>
  <si>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</si>
  <si>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</si>
  <si>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</si>
  <si>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</si>
  <si>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</si>
  <si>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</si>
  <si>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</si>
  <si>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</si>
  <si>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</si>
  <si>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</si>
  <si>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</si>
  <si>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</si>
  <si>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</si>
  <si>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</si>
  <si>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</si>
  <si>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</si>
  <si>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</si>
  <si>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</si>
  <si>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</si>
  <si>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</si>
  <si>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</si>
  <si>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</si>
  <si>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</si>
  <si>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</si>
  <si>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</si>
  <si>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</si>
  <si>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</si>
  <si>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</si>
  <si>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</si>
  <si>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</si>
  <si>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</si>
  <si>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</si>
  <si>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</si>
  <si>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</si>
  <si>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</si>
  <si>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</si>
  <si>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</si>
  <si>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</si>
  <si>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</si>
  <si>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</si>
  <si>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</si>
  <si>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</si>
  <si>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</si>
  <si>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</si>
  <si>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</si>
  <si>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</si>
  <si>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</si>
  <si>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</si>
  <si>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</si>
  <si>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</si>
  <si>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</si>
  <si>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</si>
  <si>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</si>
  <si>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</si>
  <si>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</si>
  <si>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</si>
  <si>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</si>
  <si>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</si>
  <si>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</si>
  <si>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</si>
  <si>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</si>
  <si>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</si>
  <si>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</si>
  <si>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</si>
  <si>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</si>
  <si>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</si>
  <si>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</si>
  <si>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</si>
  <si>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</si>
  <si>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</si>
  <si>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</si>
  <si>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</si>
  <si>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</si>
  <si>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</si>
  <si>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</si>
  <si>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</si>
  <si>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</si>
  <si>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</si>
  <si>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</si>
  <si>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</si>
  <si>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</si>
  <si>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</si>
  <si>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</si>
  <si>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</si>
  <si>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</si>
  <si>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</si>
  <si>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</si>
  <si>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</si>
  <si>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</si>
  <si>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</si>
  <si>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</si>
  <si>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</si>
  <si>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</si>
  <si>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</si>
  <si>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</si>
  <si>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</si>
  <si>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</si>
  <si>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</si>
  <si>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</si>
  <si>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</si>
  <si>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</si>
  <si>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</si>
  <si>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</si>
  <si>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</si>
  <si>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</si>
  <si>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</si>
  <si>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</si>
  <si>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</si>
  <si>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</si>
  <si>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</si>
  <si>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</si>
  <si>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</si>
  <si>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</si>
  <si>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</si>
  <si>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</si>
  <si>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</si>
  <si>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</si>
  <si>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</si>
  <si>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</si>
  <si>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</si>
  <si>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</si>
  <si>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</si>
  <si>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</si>
  <si>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</si>
  <si>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</si>
  <si>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</si>
  <si>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</si>
  <si>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</si>
  <si>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</si>
  <si>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</si>
  <si>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</si>
  <si>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</si>
  <si>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</si>
  <si>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</si>
  <si>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</si>
  <si>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</si>
  <si>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</si>
  <si>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</si>
  <si>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</si>
  <si>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</si>
  <si>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</si>
  <si>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</si>
  <si>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</si>
  <si>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</si>
  <si>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</si>
  <si>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</si>
  <si>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</si>
  <si>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</si>
  <si>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</si>
  <si>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</si>
  <si>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</si>
  <si>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</si>
  <si>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</si>
  <si>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</si>
  <si>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</si>
  <si>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</si>
  <si>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</si>
  <si>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</si>
  <si>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</si>
  <si>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</si>
  <si>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</si>
  <si>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</si>
  <si>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</si>
  <si>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</si>
  <si>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</si>
  <si>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</si>
  <si>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</si>
  <si>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</si>
  <si>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</si>
  <si>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</si>
  <si>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</si>
  <si>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</si>
  <si>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</si>
  <si>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</si>
  <si>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</si>
  <si>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</si>
  <si>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</si>
  <si>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</si>
  <si>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</si>
  <si>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</si>
  <si>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</si>
  <si>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</si>
  <si>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</si>
  <si>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</si>
  <si>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</si>
  <si>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</si>
  <si>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</si>
  <si>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</si>
  <si>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</si>
  <si>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</si>
  <si>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</si>
  <si>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</si>
  <si>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</si>
  <si>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</si>
  <si>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</si>
  <si>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</si>
  <si>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</si>
  <si>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</si>
  <si>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</si>
  <si>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</si>
  <si>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</si>
  <si>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</si>
  <si>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</si>
  <si>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</si>
  <si>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</si>
  <si>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</si>
  <si>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</si>
  <si>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</si>
  <si>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</si>
  <si>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</si>
  <si>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</si>
  <si>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</si>
  <si>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</si>
  <si>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</si>
  <si>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</si>
  <si>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</si>
  <si>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</si>
  <si>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</si>
  <si>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</si>
  <si>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</si>
  <si>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</si>
  <si>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</si>
  <si>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</si>
  <si>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</si>
  <si>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</si>
  <si>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</si>
  <si>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</si>
  <si>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</si>
  <si>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</si>
  <si>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</si>
  <si>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</si>
  <si>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</si>
  <si>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</si>
  <si>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</si>
  <si>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</si>
  <si>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</si>
  <si>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</si>
  <si>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</si>
  <si>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</si>
  <si>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</si>
  <si>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</si>
  <si>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</si>
  <si>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</si>
  <si>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</si>
  <si>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</si>
  <si>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</si>
  <si>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</si>
  <si>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</si>
  <si>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</si>
  <si>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</si>
  <si>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</si>
  <si>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</si>
  <si>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</si>
  <si>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</si>
  <si>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</si>
  <si>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</si>
  <si>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</si>
  <si>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</si>
  <si>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</si>
  <si>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</si>
  <si>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</si>
  <si>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</si>
  <si>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</si>
  <si>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</si>
  <si>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</si>
  <si>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</si>
  <si>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</si>
  <si>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</si>
  <si>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</si>
  <si>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</si>
  <si>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</si>
  <si>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</si>
  <si>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</si>
  <si>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</si>
  <si>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</si>
  <si>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</si>
  <si>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</si>
  <si>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</si>
  <si>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</si>
  <si>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</si>
  <si>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</si>
  <si>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</si>
  <si>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</si>
  <si>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</si>
  <si>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</si>
  <si>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</si>
  <si>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</si>
  <si>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</si>
  <si>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</si>
  <si>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</si>
  <si>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</si>
  <si>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</si>
  <si>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</si>
  <si>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</si>
  <si>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</si>
  <si>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</si>
  <si>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</si>
  <si>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</si>
  <si>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</si>
  <si>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</si>
  <si>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</si>
  <si>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</si>
  <si>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</si>
  <si>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</si>
  <si>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</si>
  <si>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</si>
  <si>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</si>
  <si>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</si>
  <si>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</si>
  <si>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</si>
  <si>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</si>
  <si>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</si>
  <si>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</si>
  <si>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</si>
  <si>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</si>
  <si>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</si>
  <si>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</si>
  <si>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</si>
  <si>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</si>
  <si>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</si>
  <si>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</si>
  <si>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</si>
  <si>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</si>
  <si>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</si>
  <si>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</si>
  <si>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</si>
  <si>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</si>
  <si>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</si>
  <si>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</si>
  <si>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</si>
  <si>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</si>
  <si>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</si>
  <si>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</si>
  <si>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</si>
  <si>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</si>
  <si>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</si>
  <si>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</si>
  <si>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</si>
  <si>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</si>
  <si>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</si>
  <si>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</si>
  <si>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</si>
  <si>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</si>
  <si>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</si>
  <si>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</si>
  <si>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</si>
  <si>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</si>
  <si>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</si>
  <si>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</si>
  <si>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</si>
  <si>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</si>
  <si>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</si>
  <si>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</si>
  <si>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</si>
  <si>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</si>
  <si>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</si>
  <si>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</si>
  <si>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</si>
  <si>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</si>
  <si>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</si>
  <si>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</si>
  <si>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</si>
  <si>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</si>
  <si>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</si>
  <si>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</si>
  <si>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</si>
  <si>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</si>
  <si>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</si>
  <si>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</si>
  <si>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</si>
  <si>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</si>
  <si>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</si>
  <si>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</si>
  <si>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</si>
  <si>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</si>
  <si>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</si>
  <si>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</si>
  <si>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</si>
  <si>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</si>
  <si>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</si>
  <si>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</si>
  <si>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</si>
  <si>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</si>
  <si>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</si>
  <si>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</si>
  <si>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</si>
  <si>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</si>
  <si>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</si>
  <si>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</si>
  <si>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</si>
  <si>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</si>
  <si>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</si>
  <si>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</si>
  <si>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</si>
  <si>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</si>
  <si>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</si>
  <si>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</si>
  <si>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</si>
  <si>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</si>
  <si>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</si>
  <si>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</si>
  <si>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</si>
  <si>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</si>
  <si>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</si>
  <si>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</si>
  <si>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</si>
  <si>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</si>
  <si>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</si>
  <si>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</si>
  <si>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</si>
  <si>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</si>
  <si>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</si>
  <si>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</si>
  <si>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</si>
  <si>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</si>
  <si>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</si>
  <si>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</si>
  <si>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</si>
  <si>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</si>
  <si>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</si>
  <si>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</si>
  <si>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</si>
  <si>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</si>
  <si>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</si>
  <si>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</si>
  <si>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</si>
  <si>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</si>
  <si>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</si>
  <si>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</si>
  <si>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</si>
  <si>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</si>
  <si>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</si>
  <si>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</si>
  <si>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</si>
  <si>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</si>
  <si>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</si>
  <si>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</si>
  <si>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</si>
  <si>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</si>
  <si>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</si>
  <si>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</si>
  <si>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</si>
  <si>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</si>
  <si>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</si>
  <si>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</si>
  <si>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</si>
  <si>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</si>
  <si>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</si>
  <si>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</si>
  <si>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</si>
  <si>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</si>
  <si>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</si>
  <si>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</si>
  <si>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</si>
  <si>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</si>
  <si>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</si>
  <si>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</si>
  <si>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</si>
  <si>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</si>
  <si>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</si>
  <si>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</si>
  <si>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</si>
  <si>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</si>
  <si>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</si>
  <si>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</si>
  <si>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</si>
  <si>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</si>
  <si>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</si>
  <si>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</si>
  <si>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</si>
  <si>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</si>
  <si>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</si>
  <si>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</si>
  <si>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</si>
  <si>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</si>
  <si>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</si>
  <si>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</si>
  <si>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</si>
  <si>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</si>
  <si>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</si>
  <si>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</si>
  <si>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</si>
  <si>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</si>
  <si>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</si>
  <si>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</si>
  <si>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</si>
  <si>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</si>
  <si>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</si>
  <si>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</si>
  <si>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</si>
  <si>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</si>
  <si>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</si>
  <si>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</si>
  <si>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</si>
  <si>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</si>
  <si>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</si>
  <si>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</si>
  <si>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</si>
  <si>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</si>
  <si>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</si>
  <si>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</si>
  <si>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</si>
  <si>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</si>
  <si>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</si>
  <si>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</si>
  <si>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</si>
  <si>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</si>
  <si>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</si>
  <si>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</si>
  <si>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</si>
  <si>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</si>
  <si>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</si>
  <si>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</si>
  <si>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</si>
  <si>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</si>
  <si>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</si>
  <si>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</si>
  <si>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</si>
  <si>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</si>
  <si>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</si>
  <si>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</si>
  <si>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</si>
  <si>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</si>
  <si>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</si>
  <si>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</si>
  <si>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</si>
  <si>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</si>
  <si>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</si>
  <si>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</si>
  <si>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</si>
  <si>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</si>
  <si>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</si>
  <si>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</si>
  <si>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</si>
  <si>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</si>
  <si>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</si>
  <si>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</si>
  <si>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</si>
  <si>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</si>
  <si>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</si>
  <si>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</si>
  <si>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</si>
  <si>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</si>
  <si>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</si>
  <si>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</si>
  <si>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</si>
  <si>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</si>
  <si>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</si>
  <si>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</si>
  <si>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</si>
  <si>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</si>
  <si>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</si>
  <si>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</si>
  <si>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</si>
  <si>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</si>
  <si>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</si>
  <si>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</si>
  <si>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</si>
  <si>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</si>
  <si>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</si>
  <si>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</si>
  <si>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</si>
  <si>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</si>
  <si>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</si>
  <si>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</si>
  <si>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</si>
  <si>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</si>
  <si>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</si>
  <si>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</si>
  <si>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</si>
  <si>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</si>
  <si>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</si>
  <si>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</si>
  <si>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</si>
  <si>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</si>
  <si>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</si>
  <si>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</si>
  <si>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</si>
  <si>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</si>
  <si>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</si>
  <si>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</si>
  <si>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</si>
  <si>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</si>
  <si>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</si>
  <si>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</si>
  <si>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</si>
  <si>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</si>
  <si>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</si>
  <si>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</si>
  <si>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</si>
  <si>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</si>
  <si>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</si>
  <si>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</si>
  <si>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</si>
  <si>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</si>
  <si>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</si>
  <si>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</si>
  <si>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</si>
  <si>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</si>
  <si>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</si>
  <si>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</si>
  <si>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</si>
  <si>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</si>
  <si>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</si>
  <si>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</si>
  <si>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</si>
  <si>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</si>
  <si>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</si>
  <si>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</si>
  <si>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</si>
  <si>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</si>
  <si>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</si>
  <si>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</si>
  <si>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</si>
  <si>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</si>
  <si>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</si>
  <si>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</si>
  <si>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</si>
  <si>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</si>
  <si>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</si>
  <si>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</si>
  <si>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</si>
  <si>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</si>
  <si>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</si>
  <si>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</si>
  <si>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</si>
  <si>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</si>
  <si>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</si>
  <si>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</si>
  <si>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</si>
  <si>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</si>
  <si>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</si>
  <si>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</si>
  <si>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</si>
  <si>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</si>
  <si>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</si>
  <si>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</si>
  <si>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</si>
  <si>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</si>
  <si>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</si>
  <si>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</si>
  <si>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</si>
  <si>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</si>
  <si>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</si>
  <si>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</si>
  <si>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</si>
  <si>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</si>
  <si>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</si>
  <si>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</si>
  <si>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</si>
  <si>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</si>
  <si>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</si>
  <si>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</si>
  <si>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</si>
  <si>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</si>
  <si>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</si>
  <si>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</si>
  <si>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</si>
  <si>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</si>
  <si>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</si>
  <si>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</si>
  <si>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</si>
  <si>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</si>
  <si>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</si>
  <si>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</si>
  <si>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</si>
  <si>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</si>
  <si>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</si>
  <si>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</si>
  <si>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</si>
  <si>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</si>
  <si>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</si>
  <si>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</si>
  <si>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</si>
  <si>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</si>
  <si>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</si>
  <si>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</si>
  <si>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</si>
  <si>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</si>
  <si>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</si>
  <si>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</si>
  <si>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</si>
  <si>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</si>
  <si>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</si>
  <si>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</si>
  <si>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</si>
  <si>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</si>
  <si>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</si>
  <si>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</si>
  <si>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</si>
  <si>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</si>
  <si>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</si>
  <si>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</si>
  <si>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</si>
  <si>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</si>
  <si>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</si>
  <si>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</si>
  <si>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</si>
  <si>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</si>
  <si>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</si>
  <si>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</si>
  <si>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</si>
  <si>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</si>
  <si>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</si>
  <si>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</si>
  <si>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</si>
  <si>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</si>
  <si>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</si>
  <si>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</si>
  <si>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</si>
  <si>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</si>
  <si>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</si>
  <si>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</si>
  <si>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</si>
  <si>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</si>
  <si>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</si>
  <si>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</si>
  <si>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</si>
  <si>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</si>
  <si>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</si>
  <si>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</si>
  <si>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</si>
  <si>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</si>
  <si>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</si>
  <si>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</si>
  <si>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</si>
  <si>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</si>
  <si>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</si>
  <si>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</si>
  <si>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</si>
  <si>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</si>
  <si>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</si>
  <si>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</si>
  <si>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</si>
  <si>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</si>
  <si>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</si>
  <si>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</si>
  <si>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</si>
  <si>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</si>
  <si>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</si>
  <si>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</si>
  <si>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</si>
  <si>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</si>
  <si>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</si>
  <si>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</si>
  <si>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</si>
  <si>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</si>
  <si>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</si>
  <si>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</si>
  <si>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</si>
  <si>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</si>
  <si>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</si>
  <si>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</si>
  <si>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</si>
  <si>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</si>
  <si>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</si>
  <si>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</si>
  <si>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</si>
  <si>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</si>
  <si>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</si>
  <si>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</si>
  <si>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</si>
  <si>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</si>
  <si>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</si>
  <si>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</si>
  <si>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</si>
  <si>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</si>
  <si>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</si>
  <si>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</si>
  <si>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</si>
  <si>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</si>
  <si>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</si>
  <si>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</si>
  <si>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</si>
  <si>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</si>
  <si>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</si>
  <si>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</si>
  <si>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</si>
  <si>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</si>
  <si>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</si>
  <si>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</si>
  <si>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</si>
  <si>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</si>
  <si>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</si>
  <si>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</si>
  <si>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</si>
  <si>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</si>
  <si>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</si>
  <si>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</si>
  <si>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</si>
  <si>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</si>
  <si>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</si>
  <si>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</si>
  <si>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</si>
  <si>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</si>
  <si>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</si>
  <si>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</si>
  <si>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</si>
  <si>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</si>
  <si>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</si>
  <si>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</si>
  <si>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</si>
  <si>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</si>
  <si>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</si>
  <si>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</si>
  <si>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</si>
  <si>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</si>
  <si>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</si>
  <si>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</si>
  <si>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</si>
  <si>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</si>
  <si>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</si>
  <si>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</si>
  <si>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</si>
  <si>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</si>
  <si>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</si>
  <si>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</si>
  <si>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</si>
  <si>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</si>
  <si>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</si>
  <si>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</si>
  <si>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</si>
  <si>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</si>
  <si>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</si>
  <si>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</si>
  <si>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</si>
  <si>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</si>
  <si>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</si>
  <si>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</si>
  <si>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</si>
  <si>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</si>
  <si>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</si>
  <si>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</si>
  <si>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</si>
  <si>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</si>
  <si>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</si>
  <si>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</si>
  <si>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</si>
  <si>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</si>
  <si>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</si>
  <si>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</si>
  <si>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</si>
  <si>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</si>
  <si>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</si>
  <si>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</si>
  <si>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</si>
  <si>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</si>
  <si>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</si>
  <si>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</si>
  <si>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</si>
  <si>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</si>
  <si>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</si>
  <si>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</si>
  <si>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</si>
  <si>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</si>
  <si>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</si>
  <si>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</si>
  <si>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</si>
  <si>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</si>
  <si>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</si>
  <si>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</si>
  <si>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</si>
  <si>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</si>
  <si>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</si>
  <si>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</si>
  <si>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</si>
  <si>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</si>
  <si>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</si>
  <si>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</si>
  <si>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</si>
  <si>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</si>
  <si>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</si>
  <si>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</si>
  <si>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</si>
  <si>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</si>
  <si>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</si>
  <si>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</si>
  <si>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</si>
  <si>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</si>
  <si>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</si>
  <si>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</si>
  <si>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</si>
  <si>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</si>
  <si>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</si>
  <si>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</si>
  <si>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</si>
  <si>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</si>
  <si>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</si>
  <si>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</si>
  <si>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</si>
  <si>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</si>
  <si>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</si>
  <si>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</si>
  <si>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</si>
  <si>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</si>
  <si>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</si>
  <si>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</si>
  <si>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</si>
  <si>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</si>
  <si>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</si>
  <si>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</si>
  <si>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</si>
  <si>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</si>
  <si>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</si>
  <si>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</si>
  <si>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</si>
  <si>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</si>
  <si>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</si>
  <si>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</si>
  <si>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</si>
  <si>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</si>
  <si>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</si>
  <si>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</si>
  <si>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</si>
  <si>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</si>
  <si>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</si>
  <si>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</si>
  <si>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</si>
  <si>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</si>
  <si>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</si>
  <si>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</si>
  <si>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</si>
  <si>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</si>
  <si>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</si>
  <si>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</si>
  <si>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</si>
  <si>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</si>
  <si>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</si>
  <si>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</si>
  <si>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</si>
  <si>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</si>
  <si>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</si>
  <si>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</si>
  <si>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</si>
  <si>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</si>
  <si>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</si>
  <si>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</si>
  <si>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</si>
  <si>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</si>
  <si>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</si>
  <si>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</si>
  <si>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</si>
  <si>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</si>
  <si>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</si>
  <si>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</si>
  <si>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</si>
  <si>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</si>
  <si>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</si>
  <si>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</si>
  <si>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</si>
  <si>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</si>
  <si>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</si>
  <si>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</si>
  <si>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</si>
  <si>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</si>
  <si>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</si>
  <si>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</si>
  <si>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</si>
  <si>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</si>
  <si>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</si>
  <si>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</si>
  <si>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</si>
  <si>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</si>
  <si>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</si>
  <si>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</si>
  <si>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</si>
  <si>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</si>
  <si>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</si>
  <si>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</si>
  <si>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</si>
  <si>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</si>
  <si>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</si>
  <si>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</si>
  <si>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</si>
  <si>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</si>
  <si>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</si>
  <si>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</si>
  <si>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</si>
  <si>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</si>
  <si>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</si>
  <si>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</si>
  <si>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</si>
  <si>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</si>
  <si>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</si>
  <si>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</si>
  <si>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</si>
  <si>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</si>
  <si>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</si>
  <si>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</si>
  <si>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</si>
  <si>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</si>
  <si>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</si>
  <si>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</si>
  <si>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</si>
  <si>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</si>
  <si>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</si>
  <si>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</si>
  <si>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</si>
  <si>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</si>
  <si>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</si>
  <si>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</si>
  <si>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</si>
  <si>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</si>
  <si>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</si>
  <si>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</si>
  <si>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</si>
  <si>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</si>
  <si>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</si>
  <si>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</si>
  <si>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</si>
  <si>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</si>
  <si>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</si>
  <si>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</si>
  <si>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</si>
  <si>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</si>
  <si>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</si>
  <si>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</si>
  <si>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</si>
  <si>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</si>
  <si>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</si>
  <si>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</si>
  <si>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</si>
  <si>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</si>
  <si>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</si>
  <si>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</si>
  <si>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</si>
  <si>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</si>
  <si>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</si>
  <si>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</si>
  <si>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</si>
  <si>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</si>
  <si>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</si>
  <si>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</si>
  <si>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</si>
  <si>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</si>
  <si>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</si>
  <si>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</si>
  <si>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</si>
  <si>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</si>
  <si>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</si>
  <si>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</si>
  <si>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</si>
  <si>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</si>
  <si>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</si>
  <si>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</si>
  <si>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</si>
  <si>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</si>
  <si>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</si>
  <si>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</si>
  <si>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</si>
  <si>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</si>
  <si>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</si>
  <si>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</si>
  <si>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</si>
  <si>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</si>
  <si>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</si>
  <si>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</si>
  <si>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</si>
  <si>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</si>
  <si>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</si>
  <si>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</si>
  <si>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</si>
  <si>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</si>
  <si>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</si>
  <si>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</si>
  <si>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</si>
  <si>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</si>
  <si>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</si>
  <si>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</si>
  <si>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</si>
  <si>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</si>
  <si>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</si>
  <si>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</si>
  <si>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</si>
  <si>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</si>
  <si>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</si>
  <si>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</si>
  <si>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</si>
  <si>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</si>
  <si>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</si>
  <si>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</si>
  <si>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</si>
  <si>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</si>
  <si>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</si>
  <si>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</si>
  <si>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</si>
  <si>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</si>
  <si>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</si>
  <si>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</si>
  <si>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</si>
  <si>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</si>
  <si>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</si>
  <si>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</si>
  <si>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</si>
  <si>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</si>
  <si>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</si>
  <si>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</si>
  <si>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</si>
  <si>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</si>
  <si>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</si>
  <si>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</si>
  <si>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</si>
  <si>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</si>
  <si>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</si>
  <si>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</si>
  <si>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</si>
  <si>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</si>
  <si>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</si>
  <si>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</si>
  <si>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</si>
  <si>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</si>
  <si>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</si>
  <si>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</si>
  <si>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</si>
  <si>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</si>
  <si>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</si>
  <si>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</si>
  <si>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</si>
  <si>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</si>
  <si>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</si>
  <si>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</si>
  <si>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</si>
  <si>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</si>
  <si>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</si>
  <si>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</si>
  <si>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</si>
  <si>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</si>
  <si>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</si>
  <si>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</si>
  <si>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</si>
  <si>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</si>
  <si>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</si>
  <si>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</si>
  <si>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</si>
  <si>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</si>
  <si>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</si>
  <si>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</si>
  <si>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</si>
  <si>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</si>
  <si>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</si>
  <si>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</si>
  <si>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</si>
  <si>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</si>
  <si>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</si>
  <si>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</si>
  <si>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</si>
  <si>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</si>
  <si>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</si>
  <si>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</si>
  <si>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</si>
  <si>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</si>
  <si>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</si>
  <si>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</si>
  <si>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</si>
  <si>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</si>
  <si>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</si>
  <si>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</si>
  <si>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</si>
  <si>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</si>
  <si>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</si>
  <si>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</si>
  <si>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</si>
  <si>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</si>
  <si>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</si>
  <si>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</si>
  <si>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</si>
  <si>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</si>
  <si>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</si>
  <si>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</si>
  <si>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</si>
  <si>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</si>
  <si>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</si>
  <si>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</si>
  <si>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</si>
  <si>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</si>
  <si>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</si>
  <si>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</si>
  <si>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</si>
  <si>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</si>
  <si>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</si>
  <si>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</si>
  <si>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</si>
  <si>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</si>
  <si>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</si>
  <si>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</si>
  <si>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</si>
  <si>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</si>
  <si>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</si>
  <si>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</si>
  <si>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</si>
  <si>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</si>
  <si>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</si>
  <si>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</si>
  <si>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</si>
  <si>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</si>
  <si>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</si>
  <si>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</si>
  <si>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</si>
  <si>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</si>
  <si>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</si>
  <si>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</si>
  <si>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</si>
  <si>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</si>
  <si>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</si>
  <si>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</si>
  <si>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</si>
  <si>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</si>
  <si>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</si>
  <si>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</si>
  <si>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</si>
  <si>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</si>
  <si>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</si>
  <si>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</si>
  <si>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</si>
  <si>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</si>
  <si>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</si>
  <si>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</si>
  <si>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</si>
  <si>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</si>
  <si>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</si>
  <si>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</si>
  <si>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</si>
  <si>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</si>
  <si>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</si>
  <si>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</si>
  <si>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</si>
  <si>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</si>
  <si>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</si>
  <si>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</si>
  <si>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</si>
  <si>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</si>
  <si>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</si>
  <si>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</si>
  <si>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</si>
  <si>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</si>
  <si>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</si>
  <si>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</si>
  <si>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</si>
  <si>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</si>
  <si>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</si>
  <si>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</si>
  <si>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</si>
  <si>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</si>
  <si>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</si>
  <si>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</si>
  <si>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</si>
  <si>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</si>
  <si>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</si>
  <si>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</si>
  <si>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</si>
  <si>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</si>
  <si>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</si>
  <si>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</si>
  <si>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</si>
  <si>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</si>
  <si>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</si>
  <si>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</si>
  <si>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</si>
  <si>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</si>
  <si>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</si>
  <si>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</si>
  <si>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</si>
  <si>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</si>
  <si>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</si>
  <si>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</si>
  <si>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</si>
  <si>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</si>
  <si>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</si>
  <si>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</si>
  <si>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</si>
  <si>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</si>
  <si>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</si>
  <si>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</si>
  <si>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</si>
  <si>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</si>
  <si>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</si>
  <si>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</si>
  <si>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</si>
  <si>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</si>
  <si>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</si>
  <si>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</si>
  <si>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</si>
  <si>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</si>
  <si>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</si>
  <si>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</si>
  <si>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</si>
  <si>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</si>
  <si>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</si>
  <si>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</si>
  <si>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</si>
  <si>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</si>
  <si>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</si>
  <si>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</si>
  <si>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</si>
  <si>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</si>
  <si>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</si>
  <si>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</si>
  <si>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</si>
  <si>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</si>
  <si>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</si>
  <si>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</si>
  <si>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</si>
  <si>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</si>
  <si>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</si>
  <si>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</si>
  <si>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</si>
  <si>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</si>
  <si>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</si>
  <si>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</si>
  <si>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</si>
  <si>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</si>
  <si>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</si>
  <si>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</si>
  <si>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</si>
  <si>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</si>
  <si>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</si>
  <si>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</si>
  <si>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</si>
  <si>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</si>
  <si>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</si>
  <si>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</si>
  <si>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</si>
  <si>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</si>
  <si>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</si>
  <si>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</si>
  <si>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</si>
  <si>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</si>
  <si>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</si>
  <si>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</si>
  <si>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</si>
  <si>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</si>
  <si>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</si>
  <si>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</si>
  <si>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</si>
  <si>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</si>
  <si>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</si>
  <si>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</si>
  <si>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</si>
  <si>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</si>
  <si>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</si>
  <si>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</si>
  <si>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</si>
  <si>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</si>
  <si>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</si>
  <si>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</si>
  <si>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</si>
  <si>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</si>
  <si>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</si>
  <si>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</si>
  <si>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</si>
  <si>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</si>
  <si>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</si>
  <si>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</si>
  <si>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</si>
  <si>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</si>
  <si>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</si>
  <si>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</si>
  <si>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</si>
  <si>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</si>
  <si>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</si>
  <si>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</si>
  <si>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</si>
  <si>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</si>
  <si>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</si>
  <si>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</si>
  <si>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</si>
  <si>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</si>
  <si>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</si>
  <si>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</si>
  <si>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</si>
  <si>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</si>
  <si>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</si>
  <si>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</si>
  <si>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</si>
  <si>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</si>
  <si>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</si>
  <si>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</si>
  <si>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</si>
  <si>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</si>
  <si>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</si>
  <si>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</si>
  <si>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</si>
  <si>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</si>
  <si>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</si>
  <si>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</si>
  <si>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</si>
  <si>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</si>
  <si>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</si>
  <si>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</si>
  <si>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</si>
  <si>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</si>
  <si>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</si>
  <si>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</si>
  <si>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</si>
  <si>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</si>
  <si>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</si>
  <si>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</si>
  <si>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</si>
  <si>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</si>
  <si>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</si>
  <si>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</si>
  <si>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</si>
  <si>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</si>
  <si>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</si>
  <si>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</si>
  <si>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</si>
  <si>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</si>
  <si>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</si>
  <si>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</si>
  <si>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</si>
  <si>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</si>
  <si>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</si>
  <si>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</si>
  <si>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</si>
  <si>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</si>
  <si>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</si>
  <si>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</si>
  <si>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</si>
  <si>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</si>
  <si>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</si>
  <si>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</si>
  <si>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</si>
  <si>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</si>
  <si>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</si>
  <si>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</si>
  <si>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</si>
  <si>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</si>
  <si>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</si>
  <si>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</si>
  <si>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</si>
  <si>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</si>
  <si>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</si>
  <si>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</si>
  <si>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</si>
  <si>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</si>
  <si>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</si>
  <si>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</si>
  <si>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</si>
  <si>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</si>
  <si>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</si>
  <si>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</si>
  <si>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</si>
  <si>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</si>
  <si>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</si>
  <si>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</si>
  <si>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</si>
  <si>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</si>
  <si>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</si>
  <si>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</si>
  <si>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</si>
  <si>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</si>
  <si>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</si>
  <si>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</si>
  <si>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</si>
  <si>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</si>
  <si>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</si>
  <si>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</si>
  <si>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</si>
  <si>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</si>
  <si>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</si>
  <si>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</si>
  <si>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</si>
  <si>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</si>
  <si>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</si>
  <si>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</si>
  <si>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</si>
  <si>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</si>
  <si>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</si>
  <si>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</si>
  <si>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</si>
  <si>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</si>
  <si>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</si>
  <si>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</si>
  <si>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</si>
  <si>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</si>
  <si>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</si>
  <si>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</si>
  <si>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</si>
  <si>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</si>
  <si>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</si>
  <si>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</si>
  <si>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</si>
  <si>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</si>
  <si>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</si>
  <si>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</si>
  <si>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</si>
  <si>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</si>
  <si>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</si>
  <si>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</si>
  <si>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</si>
  <si>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</si>
  <si>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</si>
  <si>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</si>
  <si>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</si>
  <si>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</si>
  <si>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</si>
  <si>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</si>
  <si>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</si>
  <si>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</si>
  <si>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</si>
  <si>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</si>
  <si>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</si>
  <si>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</si>
  <si>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</si>
  <si>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</si>
  <si>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</si>
  <si>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</si>
  <si>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</si>
  <si>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</si>
  <si>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</si>
  <si>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</si>
  <si>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</si>
  <si>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</si>
  <si>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</si>
  <si>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</si>
  <si>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</si>
  <si>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</si>
  <si>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</si>
  <si>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</si>
  <si>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</si>
  <si>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</si>
  <si>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</si>
  <si>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</si>
  <si>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</si>
  <si>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</si>
  <si>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</si>
  <si>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</si>
  <si>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</si>
  <si>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</si>
  <si>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</si>
  <si>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</si>
  <si>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</si>
  <si>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</si>
  <si>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</si>
  <si>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</si>
  <si>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</si>
  <si>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</si>
  <si>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</si>
  <si>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</si>
  <si>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</si>
  <si>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</si>
  <si>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</si>
  <si>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</si>
  <si>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</si>
  <si>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</si>
  <si>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</si>
  <si>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</si>
  <si>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</si>
  <si>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</si>
  <si>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</si>
  <si>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</si>
  <si>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</si>
  <si>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</si>
  <si>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</si>
  <si>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</si>
  <si>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</si>
  <si>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</si>
  <si>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</si>
  <si>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</si>
  <si>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</si>
  <si>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</si>
  <si>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</si>
  <si>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</si>
  <si>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</si>
  <si>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</si>
  <si>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</si>
  <si>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</si>
  <si>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</si>
  <si>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</si>
  <si>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</si>
  <si>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</si>
  <si>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</si>
  <si>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</si>
  <si>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</si>
  <si>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</si>
  <si>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</si>
  <si>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</si>
  <si>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</si>
  <si>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</si>
  <si>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</si>
  <si>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</si>
  <si>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</si>
  <si>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</si>
  <si>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</si>
  <si>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</si>
  <si>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</si>
  <si>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</si>
  <si>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</si>
  <si>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</si>
  <si>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</si>
  <si>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</si>
  <si>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</si>
  <si>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</si>
  <si>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</si>
  <si>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</si>
  <si>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</si>
  <si>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</si>
  <si>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</si>
  <si>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</si>
  <si>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</si>
  <si>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</si>
  <si>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</si>
  <si>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</si>
  <si>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</si>
  <si>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</si>
  <si>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</si>
  <si>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</si>
  <si>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</si>
  <si>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</si>
  <si>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</si>
  <si>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</si>
  <si>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</si>
  <si>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</si>
  <si>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</si>
  <si>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</si>
  <si>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</si>
  <si>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</si>
  <si>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</si>
  <si>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</si>
  <si>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</si>
  <si>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</si>
  <si>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</si>
  <si>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</si>
  <si>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</si>
  <si>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</si>
  <si>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</si>
  <si>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</si>
  <si>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</si>
  <si>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</si>
  <si>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</si>
  <si>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</si>
  <si>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</si>
  <si>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</si>
  <si>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</si>
  <si>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</si>
  <si>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</si>
  <si>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</si>
  <si>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</si>
  <si>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</si>
  <si>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</si>
  <si>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</si>
  <si>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</si>
  <si>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</si>
  <si>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</si>
  <si>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</si>
  <si>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</si>
  <si>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</si>
  <si>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</si>
  <si>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</si>
  <si>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</si>
  <si>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</si>
  <si>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</si>
  <si>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</si>
  <si>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</si>
  <si>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</si>
  <si>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</si>
  <si>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</si>
  <si>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</si>
  <si>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</si>
  <si>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</si>
  <si>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</si>
  <si>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</si>
  <si>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</si>
  <si>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</si>
  <si>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</si>
  <si>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</si>
  <si>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</si>
  <si>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</si>
  <si>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</si>
  <si>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</si>
  <si>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</si>
  <si>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</si>
  <si>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</si>
  <si>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</si>
  <si>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</si>
  <si>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</si>
  <si>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</si>
  <si>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</si>
  <si>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</si>
  <si>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</si>
  <si>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</si>
  <si>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</si>
  <si>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</si>
  <si>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</si>
  <si>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</si>
  <si>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</si>
  <si>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</si>
  <si>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</si>
  <si>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</si>
  <si>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</si>
  <si>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</si>
  <si>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</si>
  <si>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</si>
  <si>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</si>
  <si>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</si>
  <si>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</si>
  <si>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</si>
  <si>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</si>
  <si>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</si>
  <si>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</si>
  <si>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</si>
  <si>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</si>
  <si>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</si>
  <si>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</si>
  <si>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</si>
  <si>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</si>
  <si>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</si>
  <si>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</si>
  <si>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</si>
  <si>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</si>
  <si>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</si>
  <si>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</si>
  <si>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</si>
  <si>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</si>
  <si>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</si>
  <si>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</si>
  <si>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</si>
  <si>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</si>
  <si>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</si>
  <si>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</si>
  <si>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</si>
  <si>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</si>
  <si>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</si>
  <si>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</si>
  <si>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</si>
  <si>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</si>
  <si>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</si>
  <si>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</si>
  <si>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</si>
  <si>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</si>
  <si>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</si>
  <si>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</si>
  <si>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</si>
  <si>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</si>
  <si>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</si>
  <si>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</si>
  <si>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</si>
  <si>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</si>
  <si>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</si>
  <si>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</si>
  <si>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</si>
  <si>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</si>
  <si>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</si>
  <si>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</si>
  <si>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</si>
  <si>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</si>
  <si>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</si>
  <si>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</si>
  <si>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</si>
  <si>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</si>
  <si>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</si>
  <si>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</si>
  <si>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</si>
  <si>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</si>
  <si>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</si>
  <si>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</si>
  <si>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</si>
  <si>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</si>
  <si>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</si>
  <si>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</si>
  <si>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</si>
  <si>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</si>
  <si>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</si>
  <si>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</si>
  <si>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</si>
  <si>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</si>
  <si>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</si>
  <si>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</si>
  <si>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</si>
  <si>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</si>
  <si>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</si>
  <si>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</si>
  <si>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</si>
  <si>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</si>
  <si>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</si>
  <si>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</si>
  <si>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</si>
  <si>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</si>
  <si>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</si>
  <si>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</si>
  <si>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</si>
  <si>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</si>
  <si>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</si>
  <si>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</si>
  <si>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</si>
  <si>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</si>
  <si>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</si>
  <si>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</si>
  <si>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</si>
  <si>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</si>
  <si>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</si>
  <si>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</si>
  <si>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</si>
  <si>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</si>
  <si>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</si>
  <si>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</si>
  <si>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</si>
  <si>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</si>
  <si>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</si>
  <si>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</si>
  <si>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</si>
  <si>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</si>
  <si>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</si>
  <si>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</si>
  <si>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</si>
  <si>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</si>
  <si>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</si>
  <si>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</si>
  <si>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</si>
  <si>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</si>
  <si>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</si>
  <si>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</si>
  <si>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</si>
  <si>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</si>
  <si>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</si>
  <si>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</si>
  <si>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</si>
  <si>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</si>
  <si>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</si>
  <si>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</si>
  <si>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</si>
  <si>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</si>
  <si>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</si>
  <si>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</si>
  <si>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</si>
  <si>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</si>
  <si>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</si>
  <si>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</si>
  <si>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</si>
  <si>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</si>
  <si>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</si>
  <si>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</si>
  <si>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</si>
  <si>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</si>
  <si>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</si>
  <si>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</si>
  <si>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</si>
  <si>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</si>
  <si>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</si>
  <si>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</si>
  <si>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</si>
  <si>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</si>
  <si>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</si>
  <si>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</si>
  <si>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</si>
  <si>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</si>
  <si>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</si>
  <si>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</si>
  <si>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</si>
  <si>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</si>
  <si>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</si>
  <si>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</si>
  <si>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</si>
  <si>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</si>
  <si>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</si>
  <si>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</si>
  <si>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</si>
  <si>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</si>
  <si>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</si>
  <si>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</si>
  <si>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</si>
  <si>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</si>
  <si>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</si>
  <si>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</si>
  <si>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</si>
  <si>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</si>
  <si>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</si>
  <si>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</si>
  <si>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</si>
  <si>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</si>
  <si>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</si>
  <si>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</si>
  <si>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</si>
  <si>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</si>
  <si>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</si>
  <si>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</si>
  <si>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</si>
  <si>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</si>
  <si>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</si>
  <si>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</si>
  <si>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</si>
  <si>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</si>
  <si>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</si>
  <si>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</si>
  <si>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</si>
  <si>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</si>
  <si>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</si>
  <si>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</si>
  <si>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</si>
  <si>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</si>
  <si>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</si>
  <si>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</si>
  <si>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</si>
  <si>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</si>
  <si>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</si>
  <si>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</si>
  <si>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</si>
  <si>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</si>
  <si>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</si>
  <si>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</si>
  <si>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</si>
  <si>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</si>
  <si>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</si>
  <si>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</si>
  <si>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</si>
  <si>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</si>
  <si>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</si>
  <si>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</si>
  <si>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</si>
  <si>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</si>
  <si>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</si>
  <si>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</si>
  <si>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</si>
  <si>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</si>
  <si>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</si>
  <si>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</si>
  <si>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</si>
  <si>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</si>
  <si>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</si>
  <si>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</si>
  <si>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</si>
  <si>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</si>
  <si>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</si>
  <si>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</si>
  <si>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</si>
  <si>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</si>
  <si>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</si>
  <si>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</si>
  <si>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</si>
  <si>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</si>
  <si>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</si>
  <si>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</si>
  <si>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</si>
  <si>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</si>
  <si>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</si>
  <si>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</si>
  <si>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</si>
  <si>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</si>
  <si>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</si>
  <si>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</si>
  <si>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</si>
  <si>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</si>
  <si>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</si>
  <si>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</si>
  <si>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</si>
  <si>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</si>
  <si>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</si>
  <si>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</si>
  <si>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</si>
  <si>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</si>
  <si>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</si>
  <si>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</si>
  <si>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</si>
  <si>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</si>
  <si>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</si>
  <si>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</si>
  <si>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</si>
  <si>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</si>
  <si>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</si>
  <si>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</si>
  <si>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</si>
  <si>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</si>
  <si>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</si>
  <si>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</si>
  <si>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</si>
  <si>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</si>
  <si>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</si>
  <si>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</si>
  <si>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</si>
  <si>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</si>
  <si>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</si>
  <si>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</si>
  <si>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</si>
  <si>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</si>
  <si>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</si>
  <si>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</si>
  <si>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</si>
  <si>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</si>
  <si>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</si>
  <si>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</si>
  <si>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</si>
  <si>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</si>
  <si>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</si>
  <si>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</si>
  <si>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</si>
  <si>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</si>
  <si>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</si>
  <si>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</si>
  <si>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</si>
  <si>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</si>
  <si>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</si>
  <si>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</si>
  <si>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</si>
  <si>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</si>
  <si>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</si>
  <si>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</si>
  <si>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</si>
  <si>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</si>
  <si>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</si>
  <si>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</si>
  <si>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</si>
  <si>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</si>
  <si>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</si>
  <si>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</si>
  <si>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</si>
  <si>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</si>
  <si>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</si>
  <si>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</si>
  <si>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</si>
  <si>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</si>
  <si>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</si>
  <si>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</si>
  <si>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</si>
  <si>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</si>
  <si>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</si>
  <si>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</si>
  <si>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</si>
  <si>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</si>
  <si>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</si>
  <si>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</si>
  <si>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</si>
  <si>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</si>
  <si>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</si>
  <si>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</si>
  <si>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</si>
  <si>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</si>
  <si>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</si>
  <si>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</si>
  <si>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</si>
  <si>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</si>
  <si>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</si>
  <si>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</si>
  <si>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</si>
  <si>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</si>
  <si>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</si>
  <si>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</si>
  <si>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</si>
  <si>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</si>
  <si>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</si>
  <si>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</si>
  <si>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</si>
  <si>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</si>
  <si>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</si>
  <si>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</si>
  <si>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</si>
  <si>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</si>
  <si>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</si>
  <si>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</si>
  <si>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</si>
  <si>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</si>
  <si>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</si>
  <si>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</si>
  <si>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</si>
  <si>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</si>
  <si>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</si>
  <si>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</si>
  <si>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</si>
  <si>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</si>
  <si>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</si>
  <si>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</si>
  <si>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</si>
  <si>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</si>
  <si>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</si>
  <si>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</si>
  <si>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</si>
  <si>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</si>
  <si>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</si>
  <si>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</si>
  <si>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</si>
  <si>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</si>
  <si>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</si>
  <si>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</si>
  <si>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</si>
  <si>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</si>
  <si>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</si>
  <si>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</si>
  <si>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</si>
  <si>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</si>
  <si>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</si>
  <si>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</si>
  <si>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</si>
  <si>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</si>
  <si>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</si>
  <si>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</si>
  <si>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</si>
  <si>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</si>
  <si>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</si>
  <si>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</si>
  <si>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</si>
  <si>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</si>
  <si>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</si>
  <si>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</si>
  <si>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</si>
  <si>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</si>
  <si>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</si>
  <si>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</si>
  <si>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</si>
  <si>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</si>
  <si>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</si>
  <si>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</si>
  <si>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</si>
  <si>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</si>
  <si>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</si>
  <si>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</si>
  <si>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</si>
  <si>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</si>
  <si>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</si>
  <si>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</si>
  <si>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</si>
  <si>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</si>
  <si>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</si>
  <si>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</si>
  <si>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</si>
  <si>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</si>
  <si>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</si>
  <si>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</si>
  <si>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</si>
  <si>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</si>
  <si>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</si>
  <si>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</si>
  <si>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</si>
  <si>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</si>
  <si>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</si>
  <si>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</si>
  <si>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</si>
  <si>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</si>
  <si>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</si>
  <si>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</si>
  <si>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</si>
  <si>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</si>
  <si>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</si>
  <si>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</si>
  <si>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</si>
  <si>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</si>
  <si>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</si>
  <si>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</si>
  <si>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</si>
  <si>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</si>
  <si>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</si>
  <si>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</si>
  <si>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</si>
  <si>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</si>
  <si>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</si>
  <si>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</si>
  <si>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</si>
  <si>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</si>
  <si>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</si>
  <si>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</si>
  <si>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</si>
  <si>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</si>
  <si>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</si>
  <si>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</si>
  <si>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</si>
  <si>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</si>
  <si>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</si>
  <si>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</si>
  <si>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</si>
  <si>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</si>
  <si>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</si>
  <si>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</si>
  <si>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</si>
  <si>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</si>
  <si>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</si>
  <si>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</si>
  <si>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</si>
  <si>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</si>
  <si>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</si>
  <si>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</si>
  <si>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</si>
  <si>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</si>
  <si>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</si>
  <si>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</si>
  <si>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</si>
  <si>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</si>
  <si>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</si>
  <si>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</si>
  <si>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</si>
  <si>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</si>
  <si>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</si>
  <si>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</si>
  <si>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</si>
  <si>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</si>
  <si>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</si>
  <si>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</si>
  <si>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</si>
  <si>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</si>
  <si>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</si>
  <si>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</si>
  <si>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</si>
  <si>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</si>
  <si>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</si>
  <si>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</si>
  <si>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</si>
  <si>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</si>
  <si>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</si>
  <si>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</si>
  <si>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</si>
  <si>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</si>
  <si>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</si>
  <si>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</si>
  <si>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</si>
  <si>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</si>
  <si>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</si>
  <si>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</si>
  <si>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</si>
  <si>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</si>
  <si>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</si>
  <si>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</si>
  <si>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</si>
  <si>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</si>
  <si>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</si>
  <si>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</si>
  <si>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</si>
  <si>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</si>
  <si>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</si>
  <si>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</si>
  <si>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</si>
  <si>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</si>
  <si>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</si>
  <si>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</si>
  <si>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</si>
  <si>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</si>
  <si>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</si>
  <si>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</si>
  <si>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</si>
  <si>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</si>
  <si>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</si>
  <si>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</si>
  <si>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</si>
  <si>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</si>
  <si>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</si>
  <si>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</si>
  <si>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</si>
  <si>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</si>
  <si>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</si>
  <si>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</si>
  <si>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</si>
  <si>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</si>
  <si>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</si>
  <si>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</si>
  <si>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</si>
  <si>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</si>
  <si>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</si>
  <si>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</si>
  <si>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</si>
  <si>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</si>
  <si>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</si>
  <si>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</si>
  <si>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</si>
  <si>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</si>
  <si>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</si>
  <si>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</si>
  <si>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</si>
  <si>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</si>
  <si>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</si>
  <si>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</si>
  <si>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</si>
  <si>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</si>
  <si>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</si>
  <si>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</si>
  <si>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</si>
  <si>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</si>
  <si>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</si>
  <si>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</si>
  <si>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</si>
  <si>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</si>
  <si>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</si>
  <si>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</si>
  <si>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</si>
  <si>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</si>
  <si>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</si>
  <si>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</si>
  <si>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</si>
  <si>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</si>
  <si>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</si>
  <si>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</si>
  <si>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</si>
  <si>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</si>
  <si>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</si>
  <si>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</si>
  <si>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</si>
  <si>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</si>
  <si>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</si>
  <si>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</si>
  <si>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</si>
  <si>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</si>
  <si>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</si>
  <si>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</si>
  <si>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</si>
  <si>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</si>
  <si>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</si>
  <si>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</si>
  <si>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</si>
  <si>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</si>
  <si>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</si>
  <si>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</si>
  <si>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</si>
  <si>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</si>
  <si>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</si>
  <si>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</si>
  <si>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</si>
  <si>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</si>
  <si>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</si>
  <si>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</si>
  <si>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</si>
  <si>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</si>
  <si>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</si>
  <si>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</si>
  <si>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</si>
  <si>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</si>
  <si>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</si>
  <si>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</si>
  <si>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</si>
  <si>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</si>
  <si>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</si>
  <si>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</si>
  <si>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</si>
  <si>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</si>
  <si>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</si>
  <si>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</si>
  <si>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</si>
  <si>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</si>
  <si>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</si>
  <si>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</si>
  <si>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</si>
  <si>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</si>
  <si>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</si>
  <si>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</si>
  <si>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</si>
  <si>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</si>
  <si>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</si>
  <si>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</si>
  <si>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</si>
  <si>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</si>
  <si>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</si>
  <si>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</si>
  <si>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</si>
  <si>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</si>
  <si>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</si>
  <si>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</si>
  <si>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</si>
  <si>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</si>
  <si>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</si>
  <si>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</si>
  <si>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</si>
  <si>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</si>
  <si>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</si>
  <si>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</si>
  <si>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</si>
  <si>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</si>
  <si>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</si>
  <si>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</si>
  <si>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</si>
  <si>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</si>
  <si>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</si>
  <si>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</si>
  <si>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</si>
  <si>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</si>
  <si>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</si>
  <si>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</si>
  <si>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</si>
  <si>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</si>
  <si>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</si>
  <si>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</si>
  <si>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</si>
  <si>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</si>
  <si>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</si>
  <si>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</si>
  <si>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</si>
  <si>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</si>
  <si>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</si>
  <si>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</si>
  <si>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</si>
  <si>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</si>
  <si>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</si>
  <si>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</si>
  <si>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</si>
  <si>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</si>
  <si>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</si>
  <si>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</si>
  <si>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</si>
  <si>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</si>
  <si>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</si>
  <si>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</si>
  <si>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</si>
  <si>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</si>
  <si>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</si>
  <si>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</si>
  <si>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</si>
  <si>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</si>
  <si>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</si>
  <si>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</si>
  <si>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</si>
  <si>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</si>
  <si>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</si>
  <si>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</si>
  <si>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</si>
  <si>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</si>
  <si>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</si>
  <si>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</si>
  <si>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</si>
  <si>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</si>
  <si>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</si>
  <si>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</si>
  <si>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</si>
  <si>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</si>
  <si>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</si>
  <si>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</si>
  <si>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</si>
  <si>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</si>
  <si>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</si>
  <si>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</si>
  <si>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</si>
  <si>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</si>
  <si>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</si>
  <si>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</si>
  <si>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</si>
  <si>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</si>
  <si>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</si>
  <si>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</si>
  <si>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</si>
  <si>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</si>
  <si>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</si>
  <si>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</si>
  <si>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</si>
  <si>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</si>
  <si>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</si>
  <si>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</si>
  <si>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</si>
  <si>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</si>
  <si>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</si>
  <si>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</si>
  <si>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</si>
  <si>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</si>
  <si>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</si>
  <si>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</si>
  <si>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</si>
  <si>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</si>
  <si>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</si>
  <si>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</si>
  <si>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</si>
  <si>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</si>
  <si>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</si>
  <si>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</si>
  <si>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</si>
  <si>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</si>
  <si>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</si>
  <si>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</si>
  <si>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</si>
  <si>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</si>
  <si>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</si>
  <si>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</si>
  <si>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</si>
  <si>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</si>
  <si>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</si>
  <si>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</si>
  <si>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</si>
  <si>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</si>
  <si>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</si>
  <si>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</si>
  <si>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</si>
  <si>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</si>
  <si>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</si>
  <si>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</si>
  <si>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</si>
  <si>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</si>
  <si>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</si>
  <si>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</si>
  <si>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</si>
  <si>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</si>
  <si>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</si>
  <si>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</si>
  <si>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</si>
  <si>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</si>
  <si>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</si>
  <si>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</si>
  <si>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</si>
  <si>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</si>
  <si>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</si>
  <si>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</si>
  <si>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</si>
  <si>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</si>
  <si>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</si>
  <si>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</si>
  <si>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</si>
  <si>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</si>
  <si>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</si>
  <si>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</si>
  <si>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</si>
  <si>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</si>
  <si>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</si>
  <si>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</si>
  <si>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</si>
  <si>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</si>
  <si>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</si>
  <si>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</si>
  <si>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</si>
  <si>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</si>
  <si>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</si>
  <si>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</si>
  <si>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</si>
  <si>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</si>
  <si>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</si>
  <si>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</si>
  <si>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</si>
  <si>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</si>
  <si>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</si>
  <si>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</si>
  <si>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</si>
  <si>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</si>
  <si>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</si>
  <si>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</si>
  <si>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</si>
  <si>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</si>
  <si>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</si>
  <si>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</si>
  <si>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</si>
  <si>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</si>
  <si>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</si>
  <si>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</si>
  <si>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</si>
  <si>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</si>
  <si>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</si>
  <si>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</si>
  <si>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</si>
  <si>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</si>
  <si>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</si>
  <si>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</si>
  <si>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</si>
  <si>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</si>
  <si>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</si>
  <si>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</si>
  <si>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</si>
  <si>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</si>
  <si>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</si>
  <si>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</si>
  <si>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</si>
  <si>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</si>
  <si>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</si>
  <si>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</si>
  <si>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</si>
  <si>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</si>
  <si>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</si>
  <si>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</si>
  <si>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</si>
  <si>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</si>
  <si>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</si>
  <si>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</si>
  <si>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</si>
  <si>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</si>
  <si>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</si>
  <si>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</si>
  <si>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</si>
  <si>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</si>
  <si>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</si>
  <si>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</si>
  <si>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</si>
  <si>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</si>
  <si>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</si>
  <si>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</si>
  <si>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</si>
  <si>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</si>
  <si>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</si>
  <si>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</si>
  <si>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</si>
  <si>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</si>
  <si>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</si>
  <si>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</si>
  <si>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</si>
  <si>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</si>
  <si>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</si>
  <si>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</si>
  <si>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</si>
  <si>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</si>
  <si>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</si>
  <si>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</si>
  <si>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</si>
  <si>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</si>
  <si>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</si>
  <si>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</si>
  <si>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</si>
  <si>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</si>
  <si>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</si>
  <si>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</si>
  <si>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</si>
  <si>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</si>
  <si>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</si>
  <si>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</si>
  <si>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</si>
  <si>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</si>
  <si>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</si>
  <si>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</si>
  <si>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</si>
  <si>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</si>
  <si>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</si>
  <si>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</si>
  <si>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</si>
  <si>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</si>
  <si>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</si>
  <si>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</si>
  <si>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</si>
  <si>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</si>
  <si>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</si>
  <si>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</si>
  <si>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</si>
  <si>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</si>
  <si>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</si>
  <si>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</si>
  <si>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</si>
  <si>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</si>
  <si>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</si>
  <si>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</si>
  <si>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</si>
  <si>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</si>
  <si>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</si>
  <si>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</si>
  <si>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</si>
  <si>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</si>
  <si>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</si>
  <si>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</si>
  <si>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</si>
  <si>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</si>
  <si>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</si>
  <si>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</si>
  <si>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</si>
  <si>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</si>
  <si>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</si>
  <si>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</si>
  <si>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</si>
  <si>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</si>
  <si>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</si>
  <si>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</si>
  <si>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</si>
  <si>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</si>
  <si>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</si>
  <si>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</si>
  <si>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</si>
  <si>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</si>
  <si>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</si>
  <si>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</si>
  <si>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</si>
  <si>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</si>
  <si>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</si>
  <si>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</si>
  <si>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</si>
  <si>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</si>
  <si>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</si>
  <si>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</si>
  <si>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</si>
  <si>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</si>
  <si>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</si>
  <si>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</si>
  <si>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</si>
  <si>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</si>
  <si>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</si>
  <si>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</si>
  <si>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</si>
  <si>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</si>
  <si>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</si>
  <si>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</si>
  <si>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</si>
  <si>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</si>
  <si>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</si>
  <si>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</si>
  <si>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</si>
  <si>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</si>
  <si>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</si>
  <si>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</si>
  <si>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</si>
  <si>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</si>
  <si>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</si>
  <si>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</si>
  <si>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</si>
  <si>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</si>
  <si>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</si>
  <si>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</si>
  <si>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</si>
  <si>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</si>
  <si>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</si>
  <si>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</si>
  <si>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</si>
  <si>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</si>
  <si>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</si>
  <si>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</si>
  <si>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</si>
  <si>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</si>
  <si>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</si>
  <si>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</si>
  <si>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</si>
  <si>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</si>
  <si>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</si>
  <si>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</si>
  <si>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</si>
  <si>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</si>
  <si>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</si>
  <si>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</si>
  <si>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</si>
  <si>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</si>
  <si>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</si>
  <si>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</si>
  <si>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</si>
  <si>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</si>
  <si>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</si>
  <si>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</si>
  <si>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</si>
  <si>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</si>
  <si>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</si>
  <si>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</si>
  <si>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</si>
  <si>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</si>
  <si>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</si>
  <si>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</si>
  <si>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</si>
  <si>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</si>
  <si>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</si>
  <si>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</si>
  <si>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</si>
  <si>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</si>
  <si>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</si>
  <si>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</si>
  <si>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</si>
  <si>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</si>
  <si>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</si>
  <si>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</si>
  <si>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</si>
  <si>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</si>
  <si>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</si>
  <si>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</si>
  <si>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</si>
  <si>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</si>
  <si>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</si>
  <si>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</si>
  <si>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</si>
  <si>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</si>
  <si>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</si>
  <si>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</si>
  <si>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</si>
  <si>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</si>
  <si>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</si>
  <si>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</si>
  <si>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</si>
  <si>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</si>
  <si>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</si>
  <si>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</si>
  <si>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</si>
  <si>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</si>
  <si>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</si>
  <si>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</si>
  <si>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</si>
  <si>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</si>
  <si>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</si>
  <si>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</si>
  <si>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</si>
  <si>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</si>
  <si>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</si>
  <si>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</si>
  <si>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</si>
  <si>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</si>
  <si>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</si>
  <si>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</si>
  <si>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</si>
  <si>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</si>
  <si>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</si>
  <si>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</si>
  <si>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</si>
  <si>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</si>
  <si>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</si>
  <si>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</si>
  <si>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</si>
  <si>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</si>
  <si>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</si>
  <si>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</si>
  <si>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</si>
  <si>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</si>
  <si>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</si>
  <si>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</si>
  <si>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</si>
  <si>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</si>
  <si>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</si>
  <si>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</si>
  <si>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</si>
  <si>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</si>
  <si>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</si>
  <si>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</si>
  <si>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</si>
  <si>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</si>
  <si>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</si>
  <si>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</si>
  <si>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</si>
  <si>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</si>
  <si>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</si>
  <si>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</si>
  <si>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</si>
  <si>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</si>
  <si>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</si>
  <si>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</si>
  <si>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</si>
  <si>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</si>
  <si>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</si>
  <si>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</si>
  <si>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</si>
  <si>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</si>
  <si>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</si>
  <si>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</si>
  <si>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</si>
  <si>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</si>
  <si>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</si>
  <si>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</si>
  <si>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</si>
  <si>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</si>
  <si>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</si>
  <si>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</si>
  <si>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</si>
  <si>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</si>
  <si>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</si>
  <si>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</si>
  <si>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</si>
  <si>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</si>
  <si>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</si>
  <si>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</si>
  <si>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</si>
  <si>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</si>
  <si>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</si>
  <si>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</si>
  <si>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</si>
  <si>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</si>
  <si>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</si>
  <si>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</si>
  <si>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</si>
  <si>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</si>
  <si>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</si>
  <si>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</si>
  <si>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</si>
  <si>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</si>
  <si>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</si>
  <si>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</si>
  <si>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</si>
  <si>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</si>
  <si>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</si>
  <si>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</si>
  <si>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</si>
  <si>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</si>
  <si>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</si>
  <si>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</si>
  <si>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</si>
  <si>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</si>
  <si>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</si>
  <si>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</si>
  <si>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</si>
  <si>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</si>
  <si>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</si>
  <si>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</si>
  <si>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</si>
  <si>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</si>
  <si>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</si>
  <si>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</si>
  <si>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</si>
  <si>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</si>
  <si>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</si>
  <si>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</si>
  <si>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</si>
  <si>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</si>
  <si>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</si>
  <si>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</si>
  <si>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</si>
  <si>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</si>
  <si>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</si>
  <si>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</si>
  <si>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</si>
  <si>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</si>
  <si>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</si>
  <si>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</si>
  <si>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</si>
  <si>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</si>
  <si>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</si>
  <si>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</si>
  <si>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</si>
  <si>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</si>
  <si>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</si>
  <si>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</si>
  <si>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</si>
  <si>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</si>
  <si>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</si>
  <si>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</si>
  <si>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</si>
  <si>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</si>
  <si>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</si>
  <si>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</si>
  <si>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</si>
  <si>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</si>
  <si>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</si>
  <si>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</si>
  <si>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</si>
  <si>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</si>
  <si>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</si>
  <si>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</si>
  <si>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</si>
  <si>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</si>
  <si>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</si>
  <si>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</si>
  <si>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</si>
  <si>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</si>
  <si>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</si>
  <si>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</si>
  <si>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</si>
  <si>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</si>
  <si>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</si>
  <si>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</si>
  <si>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</si>
  <si>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</si>
  <si>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</si>
  <si>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</si>
  <si>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</si>
  <si>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</si>
  <si>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</si>
  <si>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</si>
  <si>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</si>
  <si>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</si>
  <si>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</si>
  <si>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</si>
  <si>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</si>
  <si>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</si>
  <si>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</si>
  <si>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</si>
  <si>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</si>
  <si>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</si>
  <si>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</si>
  <si>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</si>
  <si>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</si>
  <si>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</si>
  <si>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</si>
  <si>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</si>
  <si>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</si>
  <si>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</si>
  <si>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</si>
  <si>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</si>
  <si>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</si>
  <si>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</si>
  <si>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</si>
  <si>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</si>
  <si>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</si>
  <si>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</si>
  <si>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</si>
  <si>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</si>
  <si>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</si>
  <si>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</si>
  <si>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</si>
  <si>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</si>
  <si>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</si>
  <si>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</si>
  <si>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</si>
  <si>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</si>
  <si>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</si>
  <si>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</si>
  <si>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</si>
  <si>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</si>
  <si>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</si>
  <si>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</si>
  <si>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</si>
  <si>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</si>
  <si>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</si>
  <si>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</si>
  <si>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</si>
  <si>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</si>
  <si>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</si>
  <si>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</si>
  <si>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</si>
  <si>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</si>
  <si>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</si>
  <si>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</si>
  <si>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</si>
  <si>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</si>
  <si>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</si>
  <si>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</si>
  <si>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</si>
  <si>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</si>
  <si>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</si>
  <si>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</si>
  <si>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</si>
  <si>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</si>
  <si>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</si>
  <si>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</si>
  <si>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</si>
  <si>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</si>
  <si>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</si>
  <si>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</si>
  <si>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</si>
  <si>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</si>
  <si>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</si>
  <si>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</si>
  <si>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</si>
  <si>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</si>
  <si>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</si>
  <si>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</si>
  <si>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</si>
  <si>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</si>
  <si>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</si>
  <si>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</si>
  <si>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</si>
  <si>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</si>
  <si>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</si>
  <si>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</si>
  <si>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</si>
  <si>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</si>
  <si>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</si>
  <si>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</si>
  <si>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</si>
  <si>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</si>
  <si>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</si>
  <si>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</si>
  <si>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</si>
  <si>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</si>
  <si>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</si>
  <si>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</si>
  <si>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</si>
  <si>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</si>
  <si>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</si>
  <si>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</si>
  <si>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</si>
  <si>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</si>
  <si>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</si>
  <si>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</si>
  <si>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</si>
  <si>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</si>
  <si>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</si>
  <si>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</si>
  <si>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</si>
  <si>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</si>
  <si>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</si>
  <si>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</si>
  <si>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</si>
  <si>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</si>
  <si>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</si>
  <si>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</si>
  <si>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</si>
  <si>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</si>
  <si>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</si>
  <si>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</si>
  <si>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</si>
  <si>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</si>
  <si>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</si>
  <si>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</si>
  <si>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</si>
  <si>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</si>
  <si>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</si>
  <si>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</si>
  <si>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</si>
  <si>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</si>
  <si>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</si>
  <si>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</si>
  <si>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</si>
  <si>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</si>
  <si>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</si>
  <si>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</si>
  <si>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</si>
  <si>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</si>
  <si>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</si>
  <si>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</si>
  <si>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</si>
  <si>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</si>
  <si>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</si>
  <si>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</si>
  <si>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</si>
  <si>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</si>
  <si>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</si>
  <si>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</si>
  <si>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</si>
  <si>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</si>
  <si>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</si>
  <si>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</si>
  <si>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</si>
  <si>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</si>
  <si>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</si>
  <si>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</si>
  <si>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</si>
  <si>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</si>
  <si>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</si>
  <si>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</si>
  <si>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</si>
  <si>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</si>
  <si>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</si>
  <si>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</si>
  <si>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</si>
  <si>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</si>
  <si>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</si>
  <si>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</si>
  <si>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</si>
  <si>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</si>
  <si>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</si>
  <si>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</si>
  <si>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</si>
  <si>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</si>
  <si>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</si>
  <si>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</si>
  <si>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</si>
  <si>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</si>
  <si>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</si>
  <si>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</si>
  <si>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</si>
  <si>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</si>
  <si>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</si>
  <si>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</si>
  <si>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</si>
  <si>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</si>
  <si>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</si>
  <si>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</si>
  <si>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</si>
  <si>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</si>
  <si>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</si>
  <si>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</si>
  <si>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</si>
  <si>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</si>
  <si>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</si>
  <si>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</si>
  <si>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</si>
  <si>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</si>
  <si>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</si>
  <si>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</si>
  <si>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</si>
  <si>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</si>
  <si>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</si>
  <si>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</si>
  <si>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</si>
  <si>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</si>
  <si>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</si>
  <si>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</si>
  <si>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</si>
  <si>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</si>
  <si>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</si>
  <si>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</si>
  <si>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</si>
  <si>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</si>
  <si>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</si>
  <si>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</si>
  <si>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</si>
  <si>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</si>
  <si>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</si>
  <si>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</si>
  <si>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</si>
  <si>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</si>
  <si>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</si>
  <si>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</si>
  <si>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</si>
  <si>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</si>
  <si>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</si>
  <si>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</si>
  <si>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</si>
  <si>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</si>
  <si>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</si>
  <si>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</si>
  <si>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</si>
  <si>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</si>
  <si>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</si>
  <si>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</si>
  <si>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</si>
  <si>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</si>
  <si>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</si>
  <si>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</si>
  <si>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</si>
  <si>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</si>
  <si>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</si>
  <si>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</si>
  <si>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</si>
  <si>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</si>
  <si>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</si>
  <si>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</si>
  <si>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</si>
  <si>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</si>
  <si>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</si>
  <si>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</si>
  <si>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</si>
  <si>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</si>
  <si>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</si>
  <si>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</si>
  <si>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</si>
  <si>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</si>
  <si>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</si>
  <si>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</si>
  <si>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</si>
  <si>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</si>
  <si>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</si>
  <si>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</si>
  <si>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</si>
  <si>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</si>
  <si>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</si>
  <si>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</si>
  <si>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</si>
  <si>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</si>
  <si>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</si>
  <si>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</si>
  <si>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</si>
  <si>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</si>
  <si>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</si>
  <si>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</si>
  <si>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</si>
  <si>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</si>
  <si>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</si>
  <si>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</si>
  <si>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</si>
  <si>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</si>
  <si>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</si>
  <si>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</si>
  <si>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</si>
  <si>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</si>
  <si>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</si>
  <si>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</si>
  <si>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</si>
  <si>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</si>
  <si>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</si>
  <si>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</si>
  <si>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</si>
  <si>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</si>
  <si>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</si>
  <si>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</si>
  <si>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</si>
  <si>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</si>
  <si>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</si>
  <si>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</si>
  <si>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</si>
  <si>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</si>
  <si>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</si>
  <si>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</si>
  <si>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</si>
  <si>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</si>
  <si>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</si>
  <si>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</si>
  <si>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</si>
  <si>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</si>
  <si>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</si>
  <si>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</si>
  <si>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</si>
  <si>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</si>
  <si>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</si>
  <si>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</si>
  <si>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</si>
  <si>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</si>
  <si>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</si>
  <si>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</si>
  <si>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</si>
  <si>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</si>
  <si>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</si>
  <si>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</si>
  <si>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</si>
  <si>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</si>
  <si>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</si>
  <si>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</si>
  <si>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</si>
  <si>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</si>
  <si>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</si>
  <si>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</si>
  <si>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</si>
  <si>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</si>
  <si>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</si>
  <si>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</si>
  <si>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</si>
  <si>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</si>
  <si>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</si>
  <si>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</si>
  <si>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</si>
  <si>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</si>
  <si>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</si>
  <si>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</si>
  <si>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</si>
  <si>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</si>
  <si>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</si>
  <si>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</si>
  <si>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</si>
  <si>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</si>
  <si>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</si>
  <si>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</si>
  <si>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</si>
  <si>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</si>
  <si>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</si>
  <si>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</si>
  <si>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</si>
  <si>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</si>
  <si>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</si>
  <si>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</si>
  <si>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</si>
  <si>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</si>
  <si>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</si>
  <si>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</si>
  <si>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</si>
  <si>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</si>
  <si>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</si>
  <si>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</si>
  <si>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</si>
  <si>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</si>
  <si>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</si>
  <si>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</si>
  <si>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</si>
  <si>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</si>
  <si>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</si>
  <si>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</si>
  <si>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</si>
  <si>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</si>
  <si>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</si>
  <si>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</si>
  <si>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</si>
  <si>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</si>
  <si>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</si>
  <si>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</si>
  <si>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</si>
  <si>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</si>
  <si>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</si>
  <si>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</si>
  <si>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</si>
  <si>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</si>
  <si>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</si>
  <si>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</si>
  <si>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</si>
  <si>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</si>
  <si>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</si>
  <si>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</si>
  <si>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</si>
  <si>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</si>
  <si>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</si>
  <si>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</si>
  <si>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</si>
  <si>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</si>
  <si>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</si>
  <si>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</si>
  <si>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</si>
  <si>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</si>
  <si>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</si>
  <si>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</si>
  <si>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</si>
  <si>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</si>
  <si>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</si>
  <si>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</si>
  <si>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</si>
  <si>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</si>
  <si>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</si>
  <si>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</si>
  <si>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</si>
  <si>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</si>
  <si>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</si>
  <si>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</si>
  <si>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</si>
  <si>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</si>
  <si>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</si>
  <si>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</si>
  <si>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</si>
  <si>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</si>
  <si>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</si>
  <si>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</si>
  <si>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</si>
  <si>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</si>
  <si>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</si>
  <si>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</si>
  <si>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</si>
  <si>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</si>
  <si>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</si>
  <si>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</si>
  <si>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</si>
  <si>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</si>
  <si>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</si>
  <si>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</si>
  <si>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</si>
  <si>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</si>
  <si>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</si>
  <si>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</si>
  <si>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</si>
  <si>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</si>
  <si>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</si>
  <si>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</si>
  <si>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</si>
  <si>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</si>
  <si>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</si>
  <si>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</si>
  <si>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</si>
  <si>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</si>
  <si>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</si>
  <si>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</si>
  <si>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</si>
  <si>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</si>
  <si>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</si>
  <si>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</si>
  <si>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</si>
  <si>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</si>
  <si>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</si>
  <si>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</si>
  <si>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</si>
  <si>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</si>
  <si>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</si>
  <si>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</si>
  <si>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</si>
  <si>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</si>
  <si>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</si>
  <si>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</si>
  <si>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</si>
  <si>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</si>
  <si>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</si>
  <si>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</si>
  <si>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</si>
  <si>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</si>
  <si>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</si>
  <si>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</si>
  <si>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</si>
  <si>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</si>
  <si>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</si>
  <si>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</si>
  <si>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</si>
  <si>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</si>
  <si>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</si>
  <si>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</si>
  <si>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</si>
  <si>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</si>
  <si>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</si>
  <si>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</si>
  <si>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</si>
  <si>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</si>
  <si>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</si>
  <si>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</si>
  <si>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</si>
  <si>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</si>
  <si>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</si>
  <si>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</si>
  <si>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</si>
  <si>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</si>
  <si>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</si>
  <si>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</si>
  <si>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</si>
  <si>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</si>
  <si>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</si>
  <si>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</si>
  <si>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</si>
  <si>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</si>
  <si>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</si>
  <si>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</si>
  <si>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</si>
  <si>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</si>
  <si>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</si>
  <si>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</si>
  <si>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</si>
  <si>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</si>
  <si>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</si>
  <si>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</si>
  <si>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</si>
  <si>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</si>
  <si>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</si>
  <si>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</si>
  <si>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</si>
  <si>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</si>
  <si>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</si>
  <si>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</si>
  <si>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</si>
  <si>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</si>
  <si>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</si>
  <si>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</si>
  <si>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</si>
  <si>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</si>
  <si>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</si>
  <si>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</si>
  <si>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</si>
  <si>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</si>
  <si>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</si>
  <si>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</si>
  <si>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</si>
  <si>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</si>
  <si>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</si>
  <si>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</si>
  <si>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</si>
  <si>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</si>
  <si>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</si>
  <si>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</si>
  <si>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</si>
  <si>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</si>
  <si>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</si>
  <si>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</si>
  <si>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</si>
  <si>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</si>
  <si>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</si>
  <si>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</si>
  <si>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</si>
  <si>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</si>
  <si>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</si>
  <si>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</si>
  <si>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</si>
  <si>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</si>
  <si>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</si>
  <si>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</si>
  <si>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</si>
  <si>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</si>
  <si>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</si>
  <si>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</si>
  <si>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</si>
  <si>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</si>
  <si>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</si>
  <si>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</si>
  <si>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</si>
  <si>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</si>
  <si>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</si>
  <si>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</si>
  <si>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</si>
  <si>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</si>
  <si>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</si>
  <si>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</si>
  <si>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</si>
  <si>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</si>
  <si>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</si>
  <si>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</si>
  <si>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</si>
  <si>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</si>
  <si>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</si>
  <si>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</si>
  <si>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</si>
  <si>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</si>
  <si>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</si>
  <si>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</si>
  <si>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</si>
  <si>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</si>
  <si>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</si>
  <si>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</si>
  <si>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</si>
  <si>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</si>
  <si>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</si>
  <si>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</si>
  <si>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</si>
  <si>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</si>
  <si>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</si>
  <si>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</si>
  <si>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</si>
  <si>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</si>
  <si>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</si>
  <si>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</si>
  <si>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</si>
  <si>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</si>
  <si>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</si>
  <si>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</si>
  <si>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</si>
  <si>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</si>
  <si>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</si>
  <si>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</si>
  <si>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</si>
  <si>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</si>
  <si>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</si>
  <si>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</si>
  <si>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</si>
  <si>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</si>
  <si>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</si>
  <si>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</si>
  <si>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</si>
  <si>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</si>
  <si>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</si>
  <si>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</si>
  <si>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</si>
  <si>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</si>
  <si>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</si>
  <si>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</si>
  <si>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</si>
  <si>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</si>
  <si>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</si>
  <si>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</si>
  <si>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</si>
  <si>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</si>
  <si>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</si>
  <si>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</si>
  <si>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</si>
  <si>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</si>
  <si>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</si>
  <si>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</si>
  <si>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</si>
  <si>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</si>
  <si>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</si>
  <si>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</si>
  <si>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</si>
  <si>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</si>
  <si>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</si>
  <si>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</si>
  <si>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</si>
  <si>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</si>
  <si>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</si>
  <si>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</si>
  <si>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</si>
  <si>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</si>
  <si>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</si>
  <si>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</si>
  <si>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</si>
  <si>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</si>
  <si>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</si>
  <si>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</si>
  <si>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</si>
  <si>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</si>
  <si>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</si>
  <si>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</si>
  <si>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</si>
  <si>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</si>
  <si>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</si>
  <si>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</si>
  <si>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</si>
  <si>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</si>
  <si>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</si>
  <si>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</si>
  <si>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</si>
  <si>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</si>
  <si>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</si>
  <si>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</si>
  <si>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</si>
  <si>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</si>
  <si>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</si>
  <si>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</si>
  <si>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</si>
  <si>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</si>
  <si>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</si>
  <si>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</si>
  <si>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</si>
  <si>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</si>
  <si>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</si>
  <si>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</si>
  <si>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</si>
  <si>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</si>
  <si>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</si>
  <si>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</si>
  <si>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</si>
  <si>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</si>
  <si>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</si>
  <si>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</si>
  <si>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</si>
  <si>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</si>
  <si>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</si>
  <si>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</si>
  <si>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</si>
  <si>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</si>
  <si>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</si>
  <si>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</si>
  <si>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</si>
  <si>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</si>
  <si>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</si>
  <si>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</si>
  <si>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</si>
  <si>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</si>
  <si>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</si>
  <si>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</si>
  <si>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</si>
  <si>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</si>
  <si>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</si>
  <si>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</si>
  <si>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</si>
  <si>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</si>
  <si>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</si>
  <si>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</si>
  <si>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</si>
  <si>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</si>
  <si>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</si>
  <si>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</si>
  <si>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</si>
  <si>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</si>
  <si>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</si>
  <si>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</si>
  <si>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</si>
  <si>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</si>
  <si>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</si>
  <si>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</si>
  <si>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</si>
  <si>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</si>
  <si>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</si>
  <si>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</si>
  <si>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</si>
  <si>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</si>
  <si>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</si>
  <si>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</si>
  <si>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</si>
  <si>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</si>
  <si>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</si>
  <si>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</si>
  <si>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</si>
  <si>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</si>
  <si>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</si>
  <si>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</si>
  <si>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</si>
  <si>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</si>
  <si>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</si>
  <si>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</si>
  <si>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</si>
  <si>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</si>
  <si>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</si>
  <si>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</si>
  <si>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</si>
  <si>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</si>
  <si>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</si>
  <si>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</si>
  <si>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</si>
  <si>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</si>
  <si>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</si>
  <si>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</si>
  <si>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</si>
  <si>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</si>
  <si>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</si>
  <si>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</si>
  <si>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</si>
  <si>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</si>
  <si>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</si>
  <si>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</si>
  <si>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</si>
  <si>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</si>
  <si>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</si>
  <si>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</si>
  <si>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</si>
  <si>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</si>
  <si>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</si>
  <si>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</si>
  <si>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</si>
  <si>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</si>
  <si>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</si>
  <si>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</si>
  <si>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</si>
  <si>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</si>
  <si>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</si>
  <si>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</si>
  <si>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</si>
  <si>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</si>
  <si>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</si>
  <si>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</si>
  <si>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</si>
  <si>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</si>
  <si>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</si>
  <si>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</si>
  <si>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</si>
  <si>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</si>
  <si>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</si>
  <si>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</si>
  <si>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</si>
  <si>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</si>
  <si>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</si>
  <si>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</si>
  <si>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</si>
  <si>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</si>
  <si>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</si>
  <si>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</si>
  <si>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</si>
  <si>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</si>
  <si>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</si>
  <si>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</si>
  <si>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</si>
  <si>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</si>
  <si>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</si>
  <si>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</si>
  <si>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</si>
  <si>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</si>
  <si>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</si>
  <si>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</si>
  <si>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</si>
  <si>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</si>
  <si>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</si>
  <si>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</si>
  <si>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</si>
  <si>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</si>
  <si>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</si>
  <si>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</si>
  <si>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</si>
  <si>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</si>
  <si>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</si>
  <si>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</si>
  <si>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</si>
  <si>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</si>
  <si>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</si>
  <si>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</si>
  <si>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</si>
  <si>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</si>
  <si>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</si>
  <si>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</si>
  <si>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</si>
  <si>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</si>
  <si>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</si>
  <si>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</si>
  <si>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</si>
  <si>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</si>
  <si>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</si>
  <si>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</si>
  <si>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</si>
  <si>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</si>
  <si>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</si>
  <si>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</si>
  <si>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</si>
  <si>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</si>
  <si>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</si>
  <si>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</si>
  <si>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</si>
  <si>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</si>
  <si>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</si>
  <si>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</si>
  <si>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</si>
  <si>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</si>
  <si>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</si>
  <si>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</si>
  <si>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</si>
  <si>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</si>
  <si>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</si>
  <si>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</si>
  <si>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</si>
  <si>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</si>
  <si>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</si>
  <si>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</si>
  <si>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</si>
  <si>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</si>
  <si>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</si>
  <si>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</si>
  <si>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</si>
  <si>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</si>
  <si>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</si>
  <si>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</si>
  <si>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</si>
  <si>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</si>
  <si>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</si>
  <si>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</si>
  <si>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</si>
  <si>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</si>
  <si>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</si>
  <si>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</si>
  <si>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</si>
  <si>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</si>
  <si>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</si>
  <si>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</si>
  <si>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</si>
  <si>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</si>
  <si>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</si>
  <si>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</si>
  <si>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</si>
  <si>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</si>
  <si>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</si>
  <si>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</si>
  <si>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</si>
  <si>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</si>
  <si>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</si>
  <si>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</si>
  <si>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</si>
  <si>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</si>
  <si>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</si>
  <si>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</si>
  <si>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</si>
  <si>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</si>
  <si>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</si>
  <si>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</si>
  <si>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</si>
  <si>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</si>
  <si>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</si>
  <si>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</si>
  <si>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</si>
  <si>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</si>
  <si>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</si>
  <si>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</si>
  <si>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</si>
  <si>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</si>
  <si>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</si>
  <si>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</si>
  <si>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</si>
  <si>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</si>
  <si>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</si>
  <si>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</si>
  <si>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</si>
  <si>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</si>
  <si>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</si>
  <si>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</si>
  <si>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</si>
  <si>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</si>
  <si>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</si>
  <si>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</si>
  <si>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</si>
  <si>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</si>
  <si>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</si>
  <si>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</si>
  <si>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</si>
  <si>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</si>
  <si>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</si>
  <si>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</si>
  <si>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</si>
  <si>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</si>
  <si>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</si>
  <si>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</si>
  <si>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</si>
  <si>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</si>
  <si>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</si>
  <si>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</si>
  <si>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</si>
  <si>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</si>
  <si>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</si>
  <si>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</si>
  <si>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</si>
  <si>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</si>
  <si>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</si>
  <si>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</si>
  <si>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</si>
  <si>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</si>
  <si>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</si>
  <si>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</si>
  <si>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</si>
  <si>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</si>
  <si>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</si>
  <si>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</si>
  <si>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</si>
  <si>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</si>
  <si>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</si>
  <si>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</si>
  <si>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</si>
  <si>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</si>
  <si>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</si>
  <si>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</si>
  <si>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</si>
  <si>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</si>
  <si>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</si>
  <si>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</si>
  <si>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</si>
  <si>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</si>
  <si>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</si>
  <si>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</si>
  <si>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</si>
  <si>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</si>
  <si>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</si>
  <si>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</si>
  <si>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</si>
  <si>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</si>
  <si>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</si>
  <si>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</si>
  <si>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</si>
  <si>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</si>
  <si>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</si>
  <si>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</si>
  <si>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</si>
  <si>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</si>
  <si>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</si>
  <si>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</si>
  <si>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</si>
  <si>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</si>
  <si>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</si>
  <si>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</si>
  <si>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</si>
  <si>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</si>
  <si>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</si>
  <si>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</si>
  <si>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</si>
  <si>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</si>
  <si>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</si>
  <si>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</si>
  <si>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</si>
  <si>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</si>
  <si>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</si>
  <si>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</si>
  <si>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</si>
  <si>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</si>
  <si>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</si>
  <si>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</si>
  <si>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</si>
  <si>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</si>
  <si>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</si>
  <si>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</si>
  <si>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</si>
  <si>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</si>
  <si>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</si>
  <si>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</si>
  <si>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</si>
  <si>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</si>
  <si>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</si>
  <si>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</si>
  <si>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</si>
  <si>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</si>
  <si>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</si>
  <si>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</si>
  <si>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</si>
  <si>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</si>
  <si>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</si>
  <si>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</si>
  <si>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</si>
  <si>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</si>
  <si>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</si>
  <si>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</si>
  <si>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</si>
  <si>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</si>
  <si>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</si>
  <si>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</si>
  <si>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</si>
  <si>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</si>
  <si>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</si>
  <si>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</si>
  <si>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</si>
  <si>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</si>
  <si>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</si>
  <si>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</si>
  <si>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</si>
  <si>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</si>
  <si>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</si>
  <si>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</si>
  <si>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</si>
  <si>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</si>
  <si>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</si>
  <si>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</si>
  <si>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</si>
  <si>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</si>
  <si>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</si>
  <si>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</si>
  <si>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</si>
  <si>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</si>
  <si>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</si>
  <si>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</si>
  <si>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</si>
  <si>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</si>
  <si>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</si>
  <si>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</si>
  <si>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</si>
  <si>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</si>
  <si>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</si>
  <si>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</si>
  <si>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</si>
  <si>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</si>
  <si>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</si>
  <si>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</si>
  <si>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</si>
  <si>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</si>
  <si>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</si>
  <si>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</si>
  <si>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</si>
  <si>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</si>
  <si>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</si>
  <si>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</si>
  <si>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</si>
  <si>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</si>
  <si>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</si>
  <si>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</si>
  <si>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</si>
  <si>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</si>
  <si>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</si>
  <si>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</si>
  <si>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</si>
  <si>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</si>
  <si>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</si>
  <si>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</si>
  <si>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</si>
  <si>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</si>
  <si>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</si>
  <si>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</si>
  <si>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</si>
  <si>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</si>
  <si>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</si>
  <si>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</si>
  <si>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</si>
  <si>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</si>
  <si>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</si>
  <si>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</si>
  <si>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</si>
  <si>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</si>
  <si>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</si>
  <si>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</si>
  <si>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</si>
  <si>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</si>
  <si>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</si>
  <si>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</si>
  <si>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</si>
  <si>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</si>
  <si>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</si>
  <si>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</si>
  <si>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</si>
  <si>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</si>
  <si>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</si>
  <si>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</si>
  <si>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</si>
  <si>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</si>
  <si>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</si>
  <si>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</si>
  <si>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</si>
  <si>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</si>
  <si>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</si>
  <si>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</si>
  <si>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</si>
  <si>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</si>
  <si>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</si>
  <si>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</si>
  <si>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</si>
  <si>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</si>
  <si>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</si>
  <si>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</si>
  <si>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</si>
  <si>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</si>
  <si>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</si>
  <si>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</si>
  <si>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</si>
  <si>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</si>
  <si>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</si>
  <si>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</si>
  <si>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</si>
  <si>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</si>
  <si>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</si>
  <si>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</si>
  <si>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</si>
  <si>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</si>
  <si>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</si>
  <si>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</si>
  <si>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</si>
  <si>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</si>
  <si>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</si>
  <si>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</si>
  <si>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</si>
  <si>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</si>
  <si>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</si>
  <si>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</si>
  <si>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</si>
  <si>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</si>
  <si>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</si>
  <si>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</si>
  <si>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</si>
  <si>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</si>
  <si>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</si>
  <si>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</si>
  <si>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</si>
  <si>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</si>
  <si>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</si>
  <si>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</si>
  <si>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</si>
  <si>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</si>
  <si>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</si>
  <si>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</si>
  <si>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</si>
  <si>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</si>
  <si>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</si>
  <si>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</si>
  <si>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</si>
  <si>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</si>
  <si>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</si>
  <si>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</si>
  <si>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</si>
  <si>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</si>
  <si>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</si>
  <si>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</si>
  <si>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</si>
  <si>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</si>
  <si>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</si>
  <si>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</si>
  <si>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</si>
  <si>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</si>
  <si>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</si>
  <si>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</si>
  <si>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</si>
  <si>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</si>
  <si>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</si>
  <si>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</si>
  <si>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</si>
  <si>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</si>
  <si>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</si>
  <si>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</si>
  <si>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</si>
  <si>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</si>
  <si>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</si>
  <si>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</si>
  <si>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</si>
  <si>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</si>
  <si>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</si>
  <si>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</si>
  <si>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</si>
  <si>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</si>
  <si>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</si>
  <si>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</si>
  <si>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</si>
  <si>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</si>
  <si>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</si>
  <si>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</si>
  <si>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</si>
  <si>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</si>
  <si>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</si>
  <si>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</si>
  <si>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</si>
  <si>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</si>
  <si>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</si>
  <si>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</si>
  <si>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</si>
  <si>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</si>
  <si>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</si>
  <si>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</si>
  <si>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</si>
  <si>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</si>
  <si>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</si>
  <si>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</si>
  <si>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</si>
  <si>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</si>
  <si>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</si>
  <si>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</si>
  <si>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</si>
  <si>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</si>
  <si>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</si>
  <si>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</si>
  <si>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</si>
  <si>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</si>
  <si>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</si>
  <si>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</si>
  <si>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</si>
  <si>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</si>
  <si>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</si>
  <si>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</si>
  <si>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</si>
  <si>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</si>
  <si>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</si>
  <si>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</si>
  <si>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</si>
  <si>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</si>
  <si>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</si>
  <si>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</si>
  <si>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</si>
  <si>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</si>
  <si>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</si>
  <si>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</si>
  <si>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</si>
  <si>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</si>
  <si>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</si>
  <si>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</si>
  <si>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</si>
  <si>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</si>
  <si>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</si>
  <si>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</si>
  <si>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</si>
  <si>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</si>
  <si>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</si>
  <si>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</si>
  <si>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</si>
  <si>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</si>
  <si>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</si>
  <si>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</si>
  <si>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</si>
  <si>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</si>
  <si>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</si>
  <si>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</si>
  <si>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</si>
  <si>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</si>
  <si>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</si>
  <si>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</si>
  <si>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</si>
  <si>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</si>
  <si>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</si>
  <si>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</si>
  <si>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</si>
  <si>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</si>
  <si>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</si>
  <si>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</si>
  <si>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</si>
  <si>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</si>
  <si>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</si>
  <si>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</si>
  <si>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</si>
  <si>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</si>
  <si>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</si>
  <si>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</si>
  <si>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</si>
  <si>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</si>
  <si>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</si>
  <si>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</si>
  <si>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</si>
  <si>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</si>
  <si>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</si>
  <si>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</si>
  <si>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</si>
  <si>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</si>
  <si>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</si>
  <si>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</si>
  <si>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</si>
  <si>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</si>
  <si>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</si>
  <si>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</si>
  <si>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</si>
  <si>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</si>
  <si>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</si>
  <si>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</si>
  <si>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</si>
  <si>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</si>
  <si>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</si>
  <si>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</si>
  <si>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</si>
  <si>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</si>
  <si>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</si>
  <si>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</si>
  <si>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</si>
  <si>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</si>
  <si>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</si>
  <si>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</si>
  <si>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</si>
  <si>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</si>
  <si>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</si>
  <si>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</si>
  <si>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</si>
  <si>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</si>
  <si>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</si>
  <si>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</si>
  <si>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</si>
  <si>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</si>
  <si>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</si>
  <si>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</si>
  <si>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</si>
  <si>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</si>
  <si>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</si>
  <si>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</si>
  <si>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</si>
  <si>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</si>
  <si>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</si>
  <si>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</si>
  <si>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</si>
  <si>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</si>
  <si>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</si>
  <si>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</si>
  <si>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</si>
  <si>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</si>
  <si>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</si>
  <si>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</si>
  <si>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</si>
  <si>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</si>
  <si>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</si>
  <si>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</si>
  <si>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</si>
  <si>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</si>
  <si>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</si>
  <si>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</si>
  <si>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</si>
  <si>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</si>
  <si>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</si>
  <si>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</si>
  <si>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</si>
  <si>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</si>
  <si>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</si>
  <si>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</si>
  <si>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</si>
  <si>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</si>
  <si>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</si>
  <si>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</si>
  <si>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</si>
  <si>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</si>
  <si>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</si>
  <si>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</si>
  <si>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</si>
  <si>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</si>
  <si>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</si>
  <si>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</si>
  <si>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</si>
  <si>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</si>
  <si>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</si>
  <si>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</si>
  <si>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</si>
  <si>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</si>
  <si>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</si>
  <si>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</si>
  <si>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</si>
  <si>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</si>
  <si>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</si>
  <si>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</si>
  <si>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</si>
  <si>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</si>
  <si>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</si>
  <si>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</si>
  <si>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</si>
  <si>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</si>
  <si>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</si>
  <si>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</si>
  <si>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</si>
  <si>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</si>
  <si>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</si>
  <si>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</si>
  <si>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</si>
  <si>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</si>
  <si>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</si>
  <si>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</si>
  <si>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</si>
  <si>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</si>
  <si>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</si>
  <si>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</si>
  <si>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</si>
  <si>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</si>
  <si>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</si>
  <si>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</si>
  <si>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</si>
  <si>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</si>
  <si>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</si>
  <si>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</si>
  <si>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</si>
  <si>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</si>
  <si>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</si>
  <si>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</si>
  <si>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</si>
  <si>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</si>
  <si>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</si>
  <si>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</si>
  <si>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</si>
  <si>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</si>
  <si>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</si>
  <si>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</si>
  <si>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</si>
  <si>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</si>
  <si>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</si>
  <si>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</si>
  <si>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</si>
  <si>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</si>
  <si>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</si>
  <si>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</si>
  <si>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</si>
  <si>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</si>
  <si>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</si>
  <si>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</si>
  <si>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</si>
  <si>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</si>
  <si>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</si>
  <si>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</si>
  <si>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</si>
  <si>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</si>
  <si>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</si>
  <si>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</si>
  <si>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</si>
  <si>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</si>
  <si>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</si>
  <si>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</si>
  <si>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</si>
  <si>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</si>
  <si>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</si>
  <si>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</si>
  <si>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</si>
  <si>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</si>
  <si>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</si>
  <si>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</si>
  <si>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</si>
  <si>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</si>
  <si>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</si>
  <si>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</si>
  <si>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</si>
  <si>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</si>
  <si>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</si>
  <si>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</si>
  <si>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</si>
  <si>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</si>
  <si>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</si>
  <si>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</si>
  <si>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</si>
  <si>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</si>
  <si>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</si>
  <si>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</si>
  <si>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</si>
  <si>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</si>
  <si>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</si>
  <si>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</si>
  <si>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</si>
  <si>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</si>
  <si>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</si>
  <si>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</si>
  <si>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</si>
  <si>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</si>
  <si>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</si>
  <si>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</si>
  <si>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</si>
  <si>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</si>
  <si>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</si>
  <si>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</si>
  <si>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</si>
  <si>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</si>
  <si>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</si>
  <si>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</si>
  <si>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</si>
  <si>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</si>
  <si>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</si>
  <si>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</si>
  <si>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</si>
  <si>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</si>
  <si>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</si>
  <si>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</si>
  <si>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</si>
  <si>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</si>
  <si>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</si>
  <si>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</si>
  <si>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</si>
  <si>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</si>
  <si>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</si>
  <si>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</si>
  <si>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</si>
  <si>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</si>
  <si>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</si>
  <si>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</si>
  <si>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</si>
  <si>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</si>
  <si>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</si>
  <si>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</si>
  <si>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</si>
  <si>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</si>
  <si>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</si>
  <si>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</si>
  <si>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</si>
  <si>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</si>
  <si>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</si>
  <si>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</si>
  <si>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</si>
  <si>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</si>
  <si>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</si>
  <si>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</si>
  <si>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</si>
  <si>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</si>
  <si>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</si>
  <si>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</si>
  <si>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</si>
  <si>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</si>
  <si>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</si>
  <si>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</si>
  <si>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</si>
  <si>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</si>
  <si>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</si>
  <si>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</si>
  <si>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</si>
  <si>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</si>
  <si>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</si>
  <si>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</si>
  <si>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</si>
  <si>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</si>
  <si>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</si>
  <si>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</si>
  <si>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</si>
  <si>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</si>
  <si>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</si>
  <si>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</si>
  <si>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</si>
  <si>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</si>
  <si>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</si>
  <si>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</si>
  <si>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</si>
  <si>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</si>
  <si>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</si>
  <si>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</si>
  <si>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</si>
  <si>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</si>
  <si>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</si>
  <si>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</si>
  <si>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</si>
  <si>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</si>
  <si>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</si>
  <si>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</si>
  <si>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</si>
  <si>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</si>
  <si>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</si>
  <si>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</si>
  <si>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</si>
  <si>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</si>
  <si>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</si>
  <si>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</si>
  <si>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</si>
  <si>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</si>
  <si>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</si>
  <si>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</si>
  <si>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</si>
  <si>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</si>
  <si>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</si>
  <si>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</si>
  <si>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</si>
  <si>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</si>
  <si>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</si>
  <si>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</si>
  <si>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</si>
  <si>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</si>
  <si>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</si>
  <si>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</si>
  <si>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</si>
  <si>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</si>
  <si>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</si>
  <si>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</si>
  <si>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</si>
  <si>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</si>
  <si>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</si>
  <si>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</si>
  <si>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</si>
  <si>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</si>
  <si>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</si>
  <si>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</si>
  <si>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</si>
  <si>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</si>
  <si>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</si>
  <si>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</si>
  <si>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</si>
  <si>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</si>
  <si>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</si>
  <si>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</si>
  <si>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</si>
  <si>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</si>
  <si>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</si>
  <si>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</si>
  <si>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</si>
  <si>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</si>
  <si>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</si>
  <si>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</si>
  <si>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</si>
  <si>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</si>
  <si>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</si>
  <si>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</si>
  <si>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</si>
  <si>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</si>
  <si>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</si>
  <si>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</si>
  <si>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</si>
  <si>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</si>
  <si>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</si>
  <si>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</si>
  <si>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</si>
  <si>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</si>
  <si>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</si>
  <si>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</si>
  <si>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</si>
  <si>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</si>
  <si>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</si>
  <si>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</si>
  <si>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</si>
  <si>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</si>
  <si>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</si>
  <si>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</si>
  <si>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</si>
  <si>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</si>
  <si>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</si>
  <si>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</si>
  <si>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</si>
  <si>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</si>
  <si>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</si>
  <si>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</si>
  <si>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</si>
  <si>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</si>
  <si>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</si>
  <si>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</si>
  <si>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</si>
  <si>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</si>
  <si>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</si>
  <si>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</si>
  <si>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</si>
  <si>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</si>
  <si>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</si>
  <si>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</si>
  <si>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</si>
  <si>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</si>
  <si>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</si>
  <si>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</si>
  <si>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</si>
  <si>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</si>
  <si>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</si>
  <si>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</si>
  <si>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</si>
  <si>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</si>
  <si>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</si>
  <si>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</si>
  <si>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</si>
  <si>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</si>
  <si>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</si>
  <si>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</si>
  <si>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</si>
  <si>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</si>
  <si>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</si>
  <si>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</si>
  <si>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</si>
  <si>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</si>
  <si>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</si>
  <si>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</si>
  <si>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</si>
  <si>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</si>
  <si>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</si>
  <si>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</si>
  <si>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</si>
  <si>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</si>
  <si>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</si>
  <si>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</si>
  <si>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</si>
  <si>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</si>
  <si>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</si>
  <si>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</si>
  <si>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</si>
  <si>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</si>
  <si>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</si>
  <si>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</si>
  <si>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</si>
  <si>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</si>
  <si>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</si>
  <si>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</si>
  <si>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</si>
  <si>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</si>
  <si>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</si>
  <si>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</si>
  <si>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</si>
  <si>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</si>
  <si>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</si>
  <si>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</si>
  <si>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</si>
  <si>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</si>
  <si>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</si>
  <si>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</si>
  <si>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</si>
  <si>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</si>
  <si>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</si>
  <si>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</si>
  <si>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</si>
  <si>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</si>
  <si>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</si>
  <si>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</si>
  <si>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</si>
  <si>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</si>
  <si>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</si>
  <si>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</si>
  <si>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</si>
  <si>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</si>
  <si>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</si>
  <si>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</si>
  <si>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</si>
  <si>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</si>
  <si>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</si>
  <si>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</si>
  <si>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</si>
  <si>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</si>
  <si>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</si>
  <si>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</si>
  <si>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</si>
  <si>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</si>
  <si>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</si>
  <si>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</si>
  <si>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</si>
  <si>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</si>
  <si>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</si>
  <si>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</si>
  <si>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</si>
  <si>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</si>
  <si>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</si>
  <si>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</si>
  <si>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</si>
  <si>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</si>
  <si>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</si>
  <si>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</si>
  <si>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</si>
  <si>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</si>
  <si>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</si>
  <si>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</si>
  <si>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</si>
  <si>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</si>
  <si>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</si>
  <si>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</si>
  <si>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</si>
  <si>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</si>
  <si>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</si>
  <si>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</si>
  <si>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</si>
  <si>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</si>
  <si>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</si>
  <si>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</si>
  <si>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</si>
  <si>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</si>
  <si>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</si>
  <si>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</si>
  <si>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</si>
  <si>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</si>
  <si>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</si>
  <si>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</si>
  <si>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</si>
  <si>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</si>
  <si>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</si>
  <si>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</si>
  <si>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</si>
  <si>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</si>
  <si>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</si>
  <si>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</si>
  <si>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</si>
  <si>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</si>
  <si>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</si>
  <si>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</si>
  <si>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</si>
  <si>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</si>
  <si>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</si>
  <si>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</si>
  <si>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</si>
  <si>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</si>
  <si>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</si>
  <si>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</si>
  <si>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</si>
  <si>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</si>
  <si>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</si>
  <si>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</si>
  <si>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</si>
  <si>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</si>
  <si>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</si>
  <si>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</si>
  <si>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</si>
  <si>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</si>
  <si>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</si>
  <si>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</si>
  <si>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</si>
  <si>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</si>
  <si>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</si>
  <si>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</si>
  <si>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</si>
  <si>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</si>
  <si>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</si>
  <si>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</si>
  <si>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</si>
  <si>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</si>
  <si>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</si>
  <si>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</si>
  <si>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</si>
  <si>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</si>
  <si>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</si>
  <si>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</si>
  <si>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</si>
  <si>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</si>
  <si>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</si>
  <si>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</si>
  <si>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</si>
  <si>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</si>
  <si>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</si>
  <si>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</si>
  <si>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</si>
  <si>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</si>
  <si>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</si>
  <si>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</si>
  <si>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</si>
  <si>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</si>
  <si>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</si>
  <si>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</si>
  <si>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</si>
  <si>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</si>
  <si>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</si>
  <si>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</si>
  <si>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</si>
  <si>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</si>
  <si>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</si>
  <si>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</si>
  <si>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</si>
  <si>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</si>
  <si>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</si>
  <si>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</si>
  <si>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</si>
  <si>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</si>
  <si>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</si>
  <si>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</si>
  <si>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</si>
  <si>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</si>
  <si>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</si>
  <si>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</si>
  <si>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</si>
  <si>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</si>
  <si>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</si>
  <si>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</si>
  <si>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</si>
  <si>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</si>
  <si>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</si>
  <si>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</si>
  <si>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</si>
  <si>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</si>
  <si>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</si>
  <si>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</si>
  <si>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</si>
  <si>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</si>
  <si>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</si>
  <si>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</si>
  <si>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</si>
  <si>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</si>
  <si>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</si>
  <si>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</si>
  <si>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</si>
  <si>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</si>
  <si>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</si>
  <si>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</si>
  <si>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</si>
  <si>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</si>
  <si>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</si>
  <si>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</si>
  <si>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</si>
  <si>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</si>
  <si>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</si>
  <si>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</si>
  <si>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</si>
  <si>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</si>
  <si>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</si>
  <si>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</si>
  <si>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</si>
  <si>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</si>
  <si>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</si>
  <si>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</si>
  <si>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</si>
  <si>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</si>
  <si>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</si>
  <si>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</si>
  <si>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</si>
  <si>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</si>
  <si>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</si>
  <si>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</si>
  <si>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</si>
  <si>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</si>
  <si>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</si>
  <si>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</si>
  <si>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</si>
  <si>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</si>
  <si>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</si>
  <si>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</si>
  <si>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</si>
  <si>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</si>
  <si>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</si>
  <si>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</si>
  <si>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</si>
  <si>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</si>
  <si>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</si>
  <si>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</si>
  <si>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</si>
  <si>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</si>
  <si>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</si>
  <si>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</si>
  <si>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</si>
  <si>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</si>
  <si>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</si>
  <si>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</si>
  <si>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</si>
  <si>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</si>
  <si>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</si>
  <si>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</si>
  <si>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</si>
  <si>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</si>
  <si>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</si>
  <si>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</si>
  <si>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</si>
  <si>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</si>
  <si>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</si>
  <si>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</si>
  <si>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</si>
  <si>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</si>
  <si>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</si>
  <si>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</si>
  <si>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</si>
  <si>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</si>
  <si>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</si>
  <si>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</si>
  <si>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</si>
  <si>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</si>
  <si>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</si>
  <si>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</si>
  <si>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</si>
  <si>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</si>
  <si>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</si>
  <si>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</si>
  <si>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</si>
  <si>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</si>
  <si>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</si>
  <si>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</si>
  <si>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</si>
  <si>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</si>
  <si>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</si>
  <si>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</si>
  <si>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</si>
  <si>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</si>
  <si>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</si>
  <si>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</si>
  <si>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</si>
  <si>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</si>
  <si>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</si>
  <si>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</si>
  <si>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</si>
  <si>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</si>
  <si>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</si>
  <si>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</si>
  <si>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</si>
  <si>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</si>
  <si>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</si>
  <si>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</si>
  <si>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</si>
  <si>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</si>
  <si>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</si>
  <si>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</si>
  <si>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</si>
  <si>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</si>
  <si>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</si>
  <si>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</si>
  <si>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</si>
  <si>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</si>
  <si>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</si>
  <si>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</si>
  <si>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</si>
  <si>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</si>
  <si>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</si>
  <si>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</si>
  <si>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</si>
  <si>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</si>
  <si>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</si>
  <si>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</si>
  <si>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</si>
  <si>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</si>
  <si>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</si>
  <si>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</si>
  <si>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</si>
  <si>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</si>
  <si>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</si>
  <si>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</si>
  <si>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</si>
  <si>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</si>
  <si>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</si>
  <si>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</si>
  <si>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</si>
  <si>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</si>
  <si>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</si>
  <si>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</si>
  <si>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</si>
  <si>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</si>
  <si>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</si>
  <si>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</si>
  <si>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</si>
  <si>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</si>
  <si>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</si>
  <si>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</si>
  <si>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</si>
  <si>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</si>
  <si>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</si>
  <si>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</si>
  <si>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</si>
  <si>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</si>
  <si>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</si>
  <si>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</si>
  <si>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</si>
  <si>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</si>
  <si>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</si>
  <si>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</si>
  <si>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</si>
  <si>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</si>
  <si>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</si>
  <si>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</si>
  <si>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</si>
  <si>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</si>
  <si>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</si>
  <si>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</si>
  <si>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</si>
  <si>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</si>
  <si>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</si>
  <si>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</si>
  <si>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</si>
  <si>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</si>
  <si>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</si>
  <si>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</si>
  <si>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</si>
  <si>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</si>
  <si>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</si>
  <si>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</si>
  <si>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</si>
  <si>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</si>
  <si>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</si>
  <si>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</si>
  <si>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</si>
  <si>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</si>
  <si>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</si>
  <si>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</si>
  <si>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</si>
  <si>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</si>
  <si>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</si>
  <si>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</si>
  <si>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</si>
  <si>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</si>
  <si>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</si>
  <si>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</si>
  <si>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</si>
  <si>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</si>
  <si>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</si>
  <si>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</si>
  <si>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</si>
  <si>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</si>
  <si>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</si>
  <si>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</si>
  <si>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</si>
  <si>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</si>
  <si>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</si>
  <si>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</si>
  <si>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</si>
  <si>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</si>
  <si>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</si>
  <si>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</si>
  <si>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</si>
  <si>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</si>
  <si>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</si>
  <si>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</si>
  <si>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</si>
  <si>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</si>
  <si>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</si>
  <si>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</si>
  <si>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</si>
  <si>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</si>
  <si>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</si>
  <si>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</si>
  <si>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</si>
  <si>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</si>
  <si>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</si>
  <si>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</si>
  <si>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</si>
  <si>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</si>
  <si>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</si>
  <si>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</si>
  <si>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</si>
  <si>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</si>
  <si>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</si>
  <si>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</si>
  <si>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</si>
  <si>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</si>
  <si>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</si>
  <si>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</si>
  <si>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</si>
  <si>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</si>
  <si>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</si>
  <si>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</si>
  <si>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</si>
  <si>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</si>
  <si>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</si>
  <si>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</si>
  <si>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</si>
  <si>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</si>
  <si>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</si>
  <si>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</si>
  <si>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</si>
  <si>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</si>
  <si>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</si>
  <si>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</si>
  <si>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</si>
  <si>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</si>
  <si>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</si>
  <si>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</si>
  <si>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</si>
  <si>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</si>
  <si>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</si>
  <si>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</si>
  <si>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</si>
  <si>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</si>
  <si>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</si>
  <si>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</si>
  <si>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</si>
  <si>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</si>
  <si>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</si>
  <si>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</si>
  <si>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</si>
  <si>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</si>
  <si>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</si>
  <si>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</si>
  <si>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</si>
  <si>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</si>
  <si>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</si>
  <si>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</si>
  <si>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</si>
  <si>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</si>
  <si>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</si>
  <si>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</si>
  <si>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</si>
  <si>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</si>
  <si>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</si>
  <si>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</si>
  <si>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</si>
  <si>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</si>
  <si>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</si>
  <si>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</si>
  <si>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</si>
  <si>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</si>
  <si>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</si>
  <si>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</si>
  <si>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</si>
  <si>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</si>
  <si>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</si>
  <si>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</si>
  <si>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</si>
  <si>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</si>
  <si>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</si>
  <si>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</si>
  <si>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</si>
  <si>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</si>
  <si>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</si>
  <si>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</si>
  <si>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</si>
  <si>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</si>
  <si>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</si>
  <si>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</si>
  <si>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</si>
  <si>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</si>
  <si>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</si>
  <si>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</si>
  <si>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</si>
  <si>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</si>
  <si>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</si>
  <si>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</si>
  <si>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</si>
  <si>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</si>
  <si>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</si>
  <si>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</si>
  <si>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</si>
  <si>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</si>
  <si>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</si>
  <si>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</si>
  <si>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</si>
  <si>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</si>
  <si>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</si>
  <si>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</si>
  <si>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</si>
  <si>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</si>
  <si>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</si>
  <si>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</si>
  <si>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</si>
  <si>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</si>
  <si>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</si>
  <si>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</si>
  <si>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</si>
  <si>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</si>
  <si>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</si>
  <si>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</si>
  <si>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</si>
  <si>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</si>
  <si>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</si>
  <si>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</si>
  <si>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</si>
  <si>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</si>
  <si>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</si>
  <si>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</si>
  <si>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</si>
  <si>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</si>
  <si>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</si>
  <si>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</si>
  <si>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</si>
  <si>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</si>
  <si>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</si>
  <si>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</si>
  <si>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</si>
  <si>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</si>
  <si>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</si>
  <si>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</si>
  <si>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</si>
  <si>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</si>
  <si>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</si>
  <si>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</si>
  <si>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</si>
  <si>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</si>
  <si>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</si>
  <si>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</si>
  <si>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</si>
  <si>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</si>
  <si>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</si>
  <si>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</si>
  <si>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</si>
  <si>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</si>
  <si>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</si>
  <si>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</si>
  <si>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</si>
  <si>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</si>
  <si>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</si>
  <si>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</si>
  <si>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</si>
  <si>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</si>
  <si>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</si>
  <si>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</si>
  <si>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</si>
  <si>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</si>
  <si>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</si>
  <si>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</si>
  <si>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</si>
  <si>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</si>
  <si>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</si>
  <si>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</si>
  <si>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</si>
  <si>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</si>
  <si>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</si>
  <si>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</si>
  <si>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</si>
  <si>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</si>
  <si>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</si>
  <si>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</si>
  <si>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</si>
  <si>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</si>
  <si>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</si>
  <si>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</si>
  <si>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</si>
  <si>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</si>
  <si>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</si>
  <si>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</si>
  <si>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</si>
  <si>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</si>
  <si>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</si>
  <si>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</si>
  <si>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</si>
  <si>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</si>
  <si>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</si>
  <si>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</si>
  <si>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</si>
  <si>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</si>
  <si>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</si>
  <si>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</si>
  <si>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</si>
  <si>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</si>
  <si>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</si>
  <si>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</si>
  <si>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</si>
  <si>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</si>
  <si>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</si>
  <si>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</si>
  <si>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</si>
  <si>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</si>
  <si>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</si>
  <si>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</si>
  <si>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</si>
  <si>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</si>
  <si>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</si>
  <si>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</si>
  <si>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</si>
  <si>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</si>
  <si>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</si>
  <si>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</si>
  <si>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</si>
  <si>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</si>
  <si>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</si>
  <si>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</si>
  <si>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</si>
  <si>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</si>
  <si>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</si>
  <si>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</si>
  <si>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</si>
  <si>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</si>
  <si>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</si>
  <si>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</si>
  <si>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</si>
  <si>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</si>
  <si>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</si>
  <si>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</si>
  <si>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</si>
  <si>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</si>
  <si>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</si>
  <si>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</si>
  <si>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</si>
  <si>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</si>
  <si>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</si>
  <si>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</si>
  <si>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</si>
  <si>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</si>
  <si>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</si>
  <si>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</si>
  <si>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</si>
  <si>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</si>
  <si>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</si>
  <si>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</si>
  <si>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</si>
  <si>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</si>
  <si>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</si>
  <si>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</si>
  <si>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</si>
  <si>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</si>
  <si>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</si>
  <si>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</si>
  <si>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</si>
  <si>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</si>
  <si>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</si>
  <si>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</si>
  <si>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</si>
  <si>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</si>
  <si>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</si>
  <si>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</si>
  <si>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</si>
  <si>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</si>
  <si>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</si>
  <si>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</si>
  <si>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</si>
  <si>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</si>
  <si>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</si>
  <si>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</si>
  <si>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</si>
  <si>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</si>
  <si>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</si>
  <si>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</si>
  <si>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</si>
  <si>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</si>
  <si>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</si>
  <si>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</si>
  <si>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</si>
  <si>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</si>
  <si>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</si>
  <si>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</si>
  <si>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</si>
  <si>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</si>
  <si>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</si>
  <si>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</si>
  <si>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</si>
  <si>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</si>
  <si>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</si>
  <si>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</si>
  <si>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</si>
  <si>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</si>
  <si>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</si>
  <si>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</si>
  <si>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</si>
  <si>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</si>
  <si>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</si>
  <si>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</si>
  <si>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</si>
  <si>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</si>
  <si>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</si>
  <si>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</si>
  <si>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</si>
  <si>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</si>
  <si>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</si>
  <si>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</si>
  <si>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</si>
  <si>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</si>
  <si>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</si>
  <si>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</si>
  <si>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</si>
  <si>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</si>
  <si>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</si>
  <si>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</si>
  <si>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</si>
  <si>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</si>
  <si>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</si>
  <si>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</si>
  <si>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</si>
  <si>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</si>
  <si>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</si>
  <si>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</si>
  <si>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</si>
  <si>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</si>
  <si>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</si>
  <si>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</si>
  <si>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</si>
  <si>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</si>
  <si>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</si>
  <si>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</si>
  <si>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</si>
  <si>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</si>
  <si>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</si>
  <si>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</si>
  <si>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</si>
  <si>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</si>
  <si>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</si>
  <si>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</si>
  <si>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</si>
  <si>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</si>
  <si>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</si>
  <si>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</si>
  <si>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</si>
  <si>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</si>
  <si>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</si>
  <si>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</si>
  <si>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</si>
  <si>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</si>
  <si>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</si>
  <si>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</si>
  <si>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</si>
  <si>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</si>
  <si>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</si>
  <si>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</si>
  <si>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</si>
  <si>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</si>
  <si>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</si>
  <si>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</si>
  <si>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</si>
  <si>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</si>
  <si>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</si>
  <si>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</si>
  <si>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</si>
  <si>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</si>
  <si>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</si>
  <si>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</si>
  <si>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</si>
  <si>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</si>
  <si>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</si>
  <si>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</si>
  <si>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</si>
  <si>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</si>
  <si>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</si>
  <si>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</si>
  <si>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</si>
  <si>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</si>
  <si>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</si>
  <si>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</si>
  <si>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</si>
  <si>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</si>
  <si>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</si>
  <si>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</si>
  <si>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</si>
  <si>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</si>
  <si>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</si>
  <si>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</si>
  <si>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</si>
  <si>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</si>
  <si>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</si>
  <si>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</si>
  <si>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</si>
  <si>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</si>
  <si>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</si>
  <si>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</si>
  <si>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</si>
  <si>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</si>
  <si>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</si>
  <si>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</si>
  <si>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</si>
  <si>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</si>
  <si>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</si>
  <si>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</si>
  <si>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</si>
  <si>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</si>
  <si>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</si>
  <si>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</si>
  <si>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</si>
  <si>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</si>
  <si>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</si>
  <si>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</si>
  <si>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</si>
  <si>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</si>
  <si>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</si>
  <si>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</si>
  <si>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</si>
  <si>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</si>
  <si>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</si>
  <si>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</si>
  <si>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</si>
  <si>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</si>
  <si>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</si>
  <si>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</si>
  <si>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</si>
  <si>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</si>
  <si>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</si>
  <si>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</si>
  <si>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</si>
  <si>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</si>
  <si>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</si>
  <si>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</si>
  <si>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</si>
  <si>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</si>
  <si>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</si>
  <si>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</si>
  <si>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</si>
  <si>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</si>
  <si>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</si>
  <si>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</si>
  <si>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</si>
  <si>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</si>
  <si>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</si>
  <si>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</si>
  <si>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</si>
  <si>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</si>
  <si>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</si>
  <si>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</si>
  <si>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</si>
  <si>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</si>
  <si>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</si>
  <si>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</si>
  <si>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</si>
  <si>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</si>
  <si>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</si>
  <si>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</si>
  <si>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</si>
  <si>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</si>
  <si>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</si>
  <si>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</si>
  <si>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</si>
  <si>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</si>
  <si>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</si>
  <si>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</si>
  <si>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</si>
  <si>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</si>
  <si>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</si>
  <si>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</si>
  <si>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</si>
  <si>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</si>
  <si>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</si>
  <si>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</si>
  <si>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</si>
  <si>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</si>
  <si>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</si>
  <si>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</si>
  <si>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</si>
  <si>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</si>
  <si>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</si>
  <si>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</si>
  <si>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</si>
  <si>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</si>
  <si>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</si>
  <si>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</si>
  <si>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</si>
  <si>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</si>
  <si>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</si>
  <si>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</si>
  <si>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</si>
  <si>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</si>
  <si>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</si>
  <si>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</si>
  <si>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</si>
  <si>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</si>
  <si>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</si>
  <si>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</si>
  <si>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</si>
  <si>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</si>
  <si>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</si>
  <si>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</si>
  <si>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</si>
  <si>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</si>
  <si>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</si>
  <si>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</si>
  <si>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</si>
  <si>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</si>
  <si>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</si>
  <si>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</si>
  <si>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</si>
  <si>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</si>
  <si>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</si>
  <si>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</si>
  <si>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</si>
  <si>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</si>
  <si>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</si>
  <si>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</si>
  <si>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</si>
  <si>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</si>
  <si>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</si>
  <si>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</si>
  <si>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</si>
  <si>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</si>
  <si>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</si>
  <si>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</si>
  <si>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</si>
  <si>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</si>
  <si>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</si>
  <si>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</si>
  <si>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</si>
  <si>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</si>
  <si>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</si>
  <si>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</si>
  <si>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</si>
  <si>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</si>
  <si>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</si>
  <si>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</si>
  <si>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</si>
  <si>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</si>
  <si>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</si>
  <si>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</si>
  <si>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</si>
  <si>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</si>
  <si>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</si>
  <si>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</si>
  <si>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</si>
  <si>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</si>
  <si>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</si>
  <si>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</si>
  <si>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</si>
  <si>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</si>
  <si>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</si>
  <si>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</si>
  <si>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</si>
  <si>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</si>
  <si>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</si>
  <si>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</si>
  <si>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</si>
  <si>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</si>
  <si>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</si>
  <si>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</si>
  <si>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</si>
  <si>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</si>
  <si>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</si>
  <si>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</si>
  <si>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</si>
  <si>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</si>
  <si>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</si>
  <si>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</si>
  <si>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</si>
  <si>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</si>
  <si>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</si>
  <si>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</si>
  <si>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</si>
  <si>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</si>
  <si>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</si>
  <si>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</si>
  <si>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</si>
  <si>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</si>
  <si>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</si>
  <si>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</si>
  <si>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</si>
  <si>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</si>
  <si>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</si>
  <si>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</si>
  <si>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</si>
  <si>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</si>
  <si>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</si>
  <si>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</si>
  <si>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</si>
  <si>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</si>
  <si>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</si>
  <si>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</si>
  <si>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</si>
  <si>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</si>
  <si>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</si>
  <si>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</si>
  <si>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</si>
  <si>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</si>
  <si>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</si>
  <si>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</si>
  <si>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</si>
  <si>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</si>
  <si>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</si>
  <si>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</si>
  <si>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</si>
  <si>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</si>
  <si>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</si>
  <si>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</si>
  <si>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</si>
  <si>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</si>
  <si>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</si>
  <si>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</si>
  <si>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</si>
  <si>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</si>
  <si>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</si>
  <si>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</si>
  <si>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</si>
  <si>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</si>
  <si>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</si>
  <si>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</si>
  <si>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</si>
  <si>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</si>
  <si>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</si>
  <si>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</si>
  <si>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</si>
  <si>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</si>
  <si>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</si>
  <si>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</si>
  <si>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</si>
  <si>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</si>
  <si>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</si>
  <si>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</si>
  <si>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</si>
  <si>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</si>
  <si>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</si>
  <si>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</si>
  <si>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</si>
  <si>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</si>
  <si>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</si>
  <si>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</si>
  <si>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</si>
  <si>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</si>
  <si>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</si>
  <si>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</si>
  <si>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</si>
  <si>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</si>
  <si>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</si>
  <si>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</si>
  <si>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</si>
  <si>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</si>
  <si>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</si>
  <si>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</si>
  <si>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</si>
  <si>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</si>
  <si>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</si>
  <si>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</si>
  <si>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</si>
  <si>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</si>
  <si>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</si>
  <si>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</si>
  <si>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</si>
  <si>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</si>
  <si>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</si>
  <si>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</si>
  <si>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</si>
  <si>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</si>
  <si>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</si>
  <si>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</si>
  <si>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</si>
  <si>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</si>
  <si>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</si>
  <si>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</si>
  <si>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</si>
  <si>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</si>
  <si>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</si>
  <si>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</si>
  <si>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</si>
  <si>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</si>
  <si>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</si>
  <si>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</si>
  <si>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</si>
  <si>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</si>
  <si>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</si>
  <si>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</si>
  <si>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</si>
  <si>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</si>
  <si>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</si>
  <si>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</si>
  <si>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</si>
  <si>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</si>
  <si>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</si>
  <si>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</si>
  <si>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</si>
  <si>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</si>
  <si>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</si>
  <si>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</si>
  <si>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</si>
  <si>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</si>
  <si>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</si>
  <si>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</si>
  <si>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</si>
  <si>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</si>
  <si>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</si>
  <si>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</si>
  <si>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</si>
  <si>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</si>
  <si>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</si>
  <si>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</si>
  <si>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</si>
  <si>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</si>
  <si>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</si>
  <si>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</si>
  <si>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</si>
  <si>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</si>
  <si>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</si>
  <si>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</si>
  <si>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</si>
  <si>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</si>
  <si>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</si>
  <si>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</si>
  <si>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</si>
  <si>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</si>
  <si>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</si>
  <si>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</si>
  <si>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</si>
  <si>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</si>
  <si>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</si>
  <si>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</si>
  <si>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</si>
  <si>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</si>
  <si>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</si>
  <si>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</si>
  <si>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</si>
  <si>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</si>
  <si>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</si>
  <si>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</si>
  <si>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</si>
  <si>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</si>
  <si>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</si>
  <si>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</si>
  <si>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</si>
  <si>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</si>
  <si>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</si>
  <si>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</si>
  <si>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</si>
  <si>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</si>
  <si>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</si>
  <si>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</si>
  <si>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</si>
  <si>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</si>
  <si>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</si>
  <si>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</si>
  <si>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</si>
  <si>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</si>
  <si>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</si>
  <si>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</si>
  <si>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</si>
  <si>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</si>
  <si>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</si>
  <si>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</si>
  <si>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</si>
  <si>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</si>
  <si>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</si>
  <si>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</si>
  <si>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</si>
  <si>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</si>
  <si>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</si>
  <si>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</si>
  <si>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</si>
  <si>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</si>
  <si>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</si>
  <si>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</si>
  <si>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</si>
  <si>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</si>
  <si>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</si>
  <si>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</si>
  <si>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</si>
  <si>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</si>
  <si>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</si>
  <si>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</si>
  <si>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</si>
  <si>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</si>
  <si>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</si>
  <si>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</si>
  <si>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</si>
  <si>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</si>
  <si>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</si>
  <si>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</si>
  <si>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</si>
  <si>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</si>
  <si>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</si>
  <si>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</si>
  <si>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</si>
  <si>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</si>
  <si>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</si>
  <si>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</si>
  <si>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</si>
  <si>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</si>
  <si>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</si>
  <si>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</si>
  <si>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</si>
  <si>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</si>
  <si>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</si>
  <si>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</si>
  <si>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</si>
  <si>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</si>
  <si>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</si>
  <si>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</si>
  <si>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</si>
  <si>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</si>
  <si>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</si>
  <si>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</si>
  <si>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</si>
  <si>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</si>
  <si>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</si>
  <si>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</si>
  <si>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</si>
  <si>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</si>
  <si>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</si>
  <si>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</si>
  <si>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</si>
  <si>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</si>
  <si>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</si>
  <si>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</si>
  <si>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</si>
  <si>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</si>
  <si>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</si>
  <si>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</si>
  <si>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</si>
  <si>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</si>
  <si>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</si>
  <si>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</si>
  <si>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</si>
  <si>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</si>
  <si>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</si>
  <si>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</si>
  <si>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</si>
  <si>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</si>
  <si>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</si>
  <si>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</si>
  <si>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</si>
  <si>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</si>
  <si>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</si>
  <si>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</si>
  <si>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</si>
  <si>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</si>
  <si>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</si>
  <si>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</si>
  <si>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</si>
  <si>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</si>
  <si>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</si>
  <si>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</si>
  <si>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</si>
  <si>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</si>
  <si>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</si>
  <si>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</si>
  <si>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</si>
  <si>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</si>
  <si>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</si>
  <si>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</si>
  <si>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</si>
  <si>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</si>
  <si>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</si>
  <si>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</si>
  <si>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</si>
  <si>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</si>
  <si>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</si>
  <si>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</si>
  <si>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</si>
  <si>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</si>
  <si>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</si>
  <si>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</si>
  <si>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</si>
  <si>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</si>
  <si>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</si>
  <si>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</si>
  <si>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</si>
  <si>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</si>
  <si>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</si>
  <si>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</si>
  <si>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</si>
  <si>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</si>
  <si>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</si>
  <si>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</si>
  <si>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</si>
  <si>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</si>
  <si>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</si>
  <si>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</si>
  <si>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</si>
  <si>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</si>
  <si>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</si>
  <si>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</si>
  <si>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</si>
  <si>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</si>
  <si>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</si>
  <si>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</si>
  <si>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</si>
  <si>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</si>
  <si>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</si>
  <si>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</si>
  <si>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</si>
  <si>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</si>
  <si>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</si>
  <si>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</si>
  <si>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</si>
  <si>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</si>
  <si>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</si>
  <si>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</si>
  <si>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</si>
  <si>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</si>
  <si>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</si>
  <si>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</si>
  <si>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</si>
  <si>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</si>
  <si>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</si>
  <si>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</si>
  <si>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</si>
  <si>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</si>
  <si>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</si>
  <si>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</si>
  <si>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</si>
  <si>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</si>
  <si>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</si>
  <si>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</si>
  <si>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</si>
  <si>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</si>
  <si>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</si>
  <si>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</si>
  <si>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</si>
  <si>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</si>
  <si>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</si>
  <si>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</si>
  <si>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</si>
  <si>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</si>
  <si>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</si>
  <si>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</si>
  <si>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</si>
  <si>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</si>
  <si>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</si>
  <si>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</si>
  <si>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</si>
  <si>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</si>
  <si>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</si>
  <si>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</si>
  <si>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</si>
  <si>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</si>
  <si>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</si>
  <si>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</si>
  <si>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</si>
  <si>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</si>
  <si>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</si>
  <si>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</si>
  <si>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</si>
  <si>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</si>
  <si>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</si>
  <si>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</si>
  <si>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</si>
  <si>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</si>
  <si>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</si>
  <si>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</si>
  <si>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</si>
  <si>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</si>
  <si>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</si>
  <si>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</si>
  <si>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</si>
  <si>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</si>
  <si>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</si>
  <si>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</si>
  <si>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</si>
  <si>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</si>
  <si>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</si>
  <si>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</si>
  <si>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</si>
  <si>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</si>
  <si>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</si>
  <si>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</si>
  <si>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</si>
  <si>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</si>
  <si>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</si>
  <si>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</si>
  <si>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</si>
  <si>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</si>
  <si>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</si>
  <si>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</si>
  <si>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</si>
  <si>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</si>
  <si>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</si>
  <si>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</si>
  <si>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</si>
  <si>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</si>
  <si>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</si>
  <si>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</si>
  <si>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</si>
  <si>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</si>
  <si>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</si>
  <si>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</si>
  <si>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</si>
  <si>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</si>
  <si>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</si>
  <si>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</si>
  <si>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</si>
  <si>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</si>
  <si>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</si>
  <si>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</si>
  <si>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</si>
  <si>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</si>
  <si>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</si>
  <si>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</si>
  <si>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</si>
  <si>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</si>
  <si>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</si>
  <si>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</si>
  <si>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</si>
  <si>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</si>
  <si>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</si>
  <si>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</si>
  <si>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</si>
  <si>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</si>
  <si>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</si>
  <si>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</si>
  <si>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</si>
  <si>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</si>
  <si>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</si>
  <si>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</si>
  <si>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</si>
  <si>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</si>
  <si>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</si>
  <si>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</si>
  <si>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</si>
  <si>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</si>
  <si>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</si>
  <si>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</si>
  <si>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</si>
  <si>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</si>
  <si>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</si>
  <si>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</si>
  <si>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</si>
  <si>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</si>
  <si>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</si>
  <si>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</si>
  <si>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</si>
  <si>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</si>
  <si>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</si>
  <si>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</si>
  <si>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</si>
  <si>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</si>
  <si>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</si>
  <si>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</si>
  <si>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</si>
  <si>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</si>
  <si>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</si>
  <si>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</si>
  <si>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</si>
  <si>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</si>
  <si>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</si>
  <si>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</si>
  <si>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</si>
  <si>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</si>
  <si>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</si>
  <si>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</si>
  <si>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</si>
  <si>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</si>
  <si>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</si>
  <si>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</si>
  <si>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</si>
  <si>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</si>
  <si>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</si>
  <si>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</si>
  <si>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</si>
  <si>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</si>
  <si>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</si>
  <si>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</si>
  <si>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</si>
  <si>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</si>
  <si>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</si>
  <si>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</si>
  <si>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</si>
  <si>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</si>
  <si>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</si>
  <si>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</si>
  <si>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</si>
  <si>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</si>
  <si>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</si>
  <si>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</si>
  <si>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</si>
  <si>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</si>
  <si>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</si>
  <si>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</si>
  <si>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</si>
  <si>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</si>
  <si>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</si>
  <si>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</si>
  <si>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</si>
  <si>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</si>
  <si>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</si>
  <si>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</si>
  <si>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</si>
  <si>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</si>
  <si>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</si>
  <si>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</si>
  <si>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</si>
  <si>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</si>
  <si>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</si>
  <si>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</si>
  <si>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</si>
  <si>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</si>
  <si>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</si>
  <si>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</si>
  <si>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</si>
  <si>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</si>
  <si>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</si>
  <si>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</si>
  <si>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</si>
  <si>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</si>
  <si>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</si>
  <si>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</si>
  <si>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</si>
  <si>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</si>
  <si>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</si>
  <si>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</si>
  <si>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</si>
  <si>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</si>
  <si>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</si>
  <si>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</si>
  <si>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</si>
  <si>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</si>
  <si>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</si>
  <si>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</si>
  <si>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</si>
  <si>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</si>
  <si>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</si>
  <si>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</si>
  <si>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</si>
  <si>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</si>
  <si>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</si>
  <si>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</si>
  <si>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</si>
  <si>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</si>
  <si>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</si>
  <si>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</si>
  <si>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</si>
  <si>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</si>
  <si>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</si>
  <si>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</si>
  <si>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</si>
  <si>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</si>
  <si>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</si>
  <si>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</si>
  <si>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</si>
  <si>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</si>
  <si>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</si>
  <si>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</si>
  <si>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</si>
  <si>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</si>
  <si>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</si>
  <si>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</si>
  <si>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</si>
  <si>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</si>
  <si>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</si>
  <si>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</si>
  <si>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</si>
  <si>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</si>
  <si>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</si>
  <si>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</si>
  <si>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</si>
  <si>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</si>
  <si>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</si>
  <si>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</si>
  <si>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</si>
  <si>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</si>
  <si>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</si>
  <si>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</si>
  <si>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</si>
  <si>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</si>
  <si>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</si>
  <si>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</si>
  <si>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</si>
  <si>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</si>
  <si>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</si>
  <si>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</si>
  <si>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</si>
  <si>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</si>
  <si>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</si>
  <si>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</si>
  <si>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</si>
  <si>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</si>
  <si>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</si>
  <si>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</si>
  <si>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</si>
  <si>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</si>
  <si>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</si>
  <si>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</si>
  <si>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</si>
  <si>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</si>
  <si>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</si>
  <si>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</si>
  <si>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</si>
  <si>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</si>
  <si>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</si>
  <si>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</si>
  <si>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</si>
  <si>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</si>
  <si>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</si>
  <si>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</si>
  <si>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</si>
  <si>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</si>
  <si>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</si>
  <si>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</si>
  <si>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</si>
  <si>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</si>
  <si>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</si>
  <si>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</si>
  <si>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</si>
  <si>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</si>
  <si>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</si>
  <si>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</si>
  <si>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</si>
  <si>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</si>
  <si>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</si>
  <si>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</si>
  <si>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</si>
  <si>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</si>
  <si>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</si>
  <si>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</si>
  <si>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</si>
  <si>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</si>
  <si>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</si>
  <si>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</si>
  <si>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</si>
  <si>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</si>
  <si>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</si>
  <si>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</si>
  <si>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</si>
  <si>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</si>
  <si>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</si>
  <si>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</si>
  <si>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</si>
  <si>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</si>
  <si>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</si>
  <si>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</si>
  <si>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</si>
  <si>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</si>
  <si>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</si>
  <si>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</si>
  <si>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</si>
  <si>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</si>
  <si>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</si>
  <si>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</si>
  <si>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</si>
  <si>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</si>
  <si>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</si>
  <si>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</si>
  <si>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</si>
  <si>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</si>
  <si>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</si>
  <si>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</si>
  <si>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</si>
  <si>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</si>
  <si>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</si>
  <si>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</si>
  <si>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</si>
  <si>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</si>
  <si>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</si>
  <si>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</si>
  <si>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</si>
  <si>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</si>
  <si>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</si>
  <si>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</si>
  <si>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</si>
  <si>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</si>
  <si>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</si>
  <si>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</si>
  <si>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</si>
  <si>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</si>
  <si>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</si>
  <si>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</si>
  <si>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</si>
  <si>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</si>
  <si>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</si>
  <si>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</si>
  <si>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</si>
  <si>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</si>
  <si>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</si>
  <si>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</si>
  <si>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</si>
  <si>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</si>
  <si>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</si>
  <si>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</si>
  <si>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</si>
  <si>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</si>
  <si>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</si>
  <si>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</si>
  <si>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</si>
  <si>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</si>
  <si>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</si>
  <si>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</si>
  <si>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</si>
  <si>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</si>
  <si>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</si>
  <si>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</si>
  <si>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</si>
  <si>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</si>
  <si>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</si>
  <si>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</si>
  <si>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</si>
  <si>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</si>
  <si>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</si>
  <si>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</si>
  <si>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</si>
  <si>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</si>
  <si>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</si>
  <si>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</si>
  <si>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</si>
  <si>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</si>
  <si>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</si>
  <si>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</si>
  <si>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</si>
  <si>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</si>
  <si>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</si>
  <si>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</si>
  <si>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</si>
  <si>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</si>
  <si>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</si>
  <si>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</si>
  <si>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</si>
  <si>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</si>
  <si>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</si>
  <si>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</si>
  <si>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</si>
  <si>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</si>
  <si>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</si>
  <si>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</si>
  <si>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</si>
  <si>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</si>
  <si>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</si>
  <si>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</si>
  <si>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</si>
  <si>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</si>
  <si>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</si>
  <si>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</si>
  <si>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</si>
  <si>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</si>
  <si>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</si>
  <si>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</si>
  <si>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</si>
  <si>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</si>
  <si>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</si>
  <si>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</si>
  <si>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</si>
  <si>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</si>
  <si>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</si>
  <si>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</si>
  <si>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</si>
  <si>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</si>
  <si>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</si>
  <si>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</si>
  <si>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</si>
  <si>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</si>
  <si>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</si>
  <si>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</si>
  <si>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</si>
  <si>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</si>
  <si>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</si>
  <si>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</si>
  <si>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</si>
  <si>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</si>
  <si>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</si>
  <si>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</si>
  <si>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</si>
  <si>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</si>
  <si>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</si>
  <si>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</si>
  <si>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</si>
  <si>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</si>
  <si>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</si>
  <si>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</si>
  <si>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</si>
  <si>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</si>
  <si>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</si>
  <si>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</si>
  <si>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</si>
  <si>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</si>
  <si>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</si>
  <si>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</si>
  <si>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</si>
  <si>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</si>
  <si>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</si>
  <si>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</si>
  <si>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</si>
  <si>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</si>
  <si>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</si>
  <si>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</si>
  <si>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</si>
  <si>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</si>
  <si>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</si>
  <si>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</si>
  <si>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</si>
  <si>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</si>
  <si>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</si>
  <si>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</si>
  <si>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</si>
  <si>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</si>
  <si>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</si>
  <si>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</si>
  <si>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</si>
  <si>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</si>
  <si>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</si>
  <si>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</si>
  <si>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</si>
  <si>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</si>
  <si>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</si>
  <si>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</si>
  <si>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</si>
  <si>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</si>
  <si>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</si>
  <si>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</si>
  <si>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</si>
  <si>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</si>
  <si>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</si>
  <si>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</si>
  <si>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</si>
  <si>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</si>
  <si>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</si>
  <si>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</si>
  <si>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</si>
  <si>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</si>
  <si>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</si>
  <si>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</si>
  <si>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</si>
  <si>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</si>
  <si>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</si>
  <si>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</si>
  <si>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</si>
  <si>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</si>
  <si>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</si>
  <si>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</si>
  <si>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</si>
  <si>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</si>
  <si>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</si>
  <si>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</si>
  <si>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</si>
  <si>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</si>
  <si>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</si>
  <si>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</si>
  <si>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</si>
  <si>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</si>
  <si>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</si>
  <si>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</si>
  <si>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</si>
  <si>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</si>
  <si>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</si>
  <si>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</si>
  <si>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</si>
  <si>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</si>
  <si>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</si>
  <si>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</si>
  <si>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</si>
  <si>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</si>
  <si>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</si>
  <si>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</si>
  <si>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</si>
  <si>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</si>
  <si>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</si>
  <si>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</si>
  <si>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</si>
  <si>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</si>
  <si>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</si>
  <si>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</si>
  <si>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</si>
  <si>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</si>
  <si>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</si>
  <si>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</si>
  <si>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</si>
  <si>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</si>
  <si>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</si>
  <si>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</si>
  <si>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</si>
  <si>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</si>
  <si>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</si>
  <si>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</si>
  <si>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</si>
  <si>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</si>
  <si>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</si>
  <si>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</si>
  <si>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</si>
  <si>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</si>
  <si>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</si>
  <si>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</si>
  <si>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</si>
  <si>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</si>
  <si>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</si>
  <si>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</si>
  <si>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</si>
  <si>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</si>
  <si>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</si>
  <si>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</si>
  <si>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</si>
  <si>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</si>
  <si>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</si>
  <si>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</si>
  <si>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</si>
  <si>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</si>
  <si>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</si>
  <si>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</si>
  <si>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</si>
  <si>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</si>
  <si>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</si>
  <si>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</si>
  <si>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</si>
  <si>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</si>
  <si>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</si>
  <si>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</si>
  <si>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</si>
  <si>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</si>
  <si>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</si>
  <si>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</si>
  <si>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</si>
  <si>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</si>
  <si>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</si>
  <si>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</si>
  <si>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</si>
  <si>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</si>
  <si>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</si>
  <si>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</si>
  <si>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</si>
  <si>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</si>
  <si>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</si>
  <si>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</si>
  <si>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</si>
  <si>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</si>
  <si>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</si>
  <si>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</si>
  <si>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</si>
  <si>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</si>
  <si>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</si>
  <si>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</si>
  <si>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</si>
  <si>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</si>
  <si>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</si>
  <si>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</si>
  <si>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</si>
  <si>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</si>
  <si>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</si>
  <si>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</si>
  <si>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</si>
  <si>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</si>
  <si>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</si>
  <si>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</si>
  <si>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</si>
  <si>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</si>
  <si>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</si>
  <si>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</si>
  <si>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</si>
  <si>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</si>
  <si>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</si>
  <si>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</si>
  <si>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</si>
  <si>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</si>
  <si>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</si>
  <si>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</si>
  <si>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</si>
  <si>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</si>
  <si>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</si>
  <si>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</si>
  <si>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</si>
  <si>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</si>
  <si>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</si>
  <si>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</si>
  <si>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</si>
  <si>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</si>
  <si>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</si>
  <si>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</si>
  <si>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</si>
  <si>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</si>
  <si>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</si>
  <si>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</si>
  <si>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</si>
  <si>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</si>
  <si>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</si>
  <si>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</si>
  <si>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</si>
  <si>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</si>
  <si>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</si>
  <si>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</si>
  <si>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</si>
  <si>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</si>
  <si>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</si>
  <si>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</si>
  <si>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</si>
  <si>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</si>
  <si>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</si>
  <si>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</si>
  <si>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</si>
  <si>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</si>
  <si>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</si>
  <si>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</si>
  <si>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</si>
  <si>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</si>
  <si>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</si>
  <si>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</si>
  <si>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</si>
  <si>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</si>
  <si>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</si>
  <si>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</si>
  <si>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</si>
  <si>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</si>
  <si>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</si>
  <si>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</si>
  <si>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</si>
  <si>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</si>
  <si>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</si>
  <si>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</si>
  <si>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</si>
  <si>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</si>
  <si>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</si>
  <si>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</si>
  <si>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</si>
  <si>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</si>
  <si>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</si>
  <si>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</si>
  <si>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</si>
  <si>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</si>
  <si>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</si>
  <si>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</si>
  <si>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</si>
  <si>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</si>
  <si>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</si>
  <si>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</si>
  <si>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</si>
  <si>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</si>
  <si>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</si>
  <si>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</si>
  <si>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</si>
  <si>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</si>
  <si>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</si>
  <si>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</si>
  <si>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</si>
  <si>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</si>
  <si>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</si>
  <si>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</si>
  <si>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</si>
  <si>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</si>
  <si>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</si>
  <si>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</si>
  <si>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</si>
  <si>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</si>
  <si>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</si>
  <si>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</si>
  <si>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</si>
  <si>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</si>
  <si>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</si>
  <si>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</si>
  <si>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</si>
  <si>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</si>
  <si>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</si>
  <si>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</si>
  <si>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</si>
  <si>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</si>
  <si>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</si>
  <si>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</si>
  <si>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</si>
  <si>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</si>
  <si>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</si>
  <si>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</si>
  <si>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</si>
  <si>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</si>
  <si>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</si>
  <si>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</si>
  <si>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</si>
  <si>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</si>
  <si>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</si>
  <si>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</si>
  <si>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</si>
  <si>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</si>
  <si>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</si>
  <si>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</si>
  <si>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</si>
  <si>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</si>
  <si>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</si>
  <si>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</si>
  <si>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</si>
  <si>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</si>
  <si>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</si>
  <si>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</si>
  <si>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</si>
  <si>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</si>
  <si>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</si>
  <si>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</si>
  <si>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</si>
  <si>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</si>
  <si>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</si>
  <si>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</si>
  <si>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</si>
  <si>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</si>
  <si>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</si>
  <si>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</si>
  <si>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</si>
  <si>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</si>
  <si>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</si>
  <si>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</si>
  <si>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</si>
  <si>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</si>
  <si>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</si>
  <si>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</si>
  <si>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</si>
  <si>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</si>
  <si>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</si>
  <si>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</si>
  <si>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</si>
  <si>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</si>
  <si>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</si>
  <si>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</si>
  <si>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</si>
  <si>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</si>
  <si>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</si>
  <si>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</si>
  <si>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</si>
  <si>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</si>
  <si>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</si>
  <si>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</si>
  <si>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</si>
  <si>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</si>
  <si>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</si>
  <si>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</si>
  <si>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</si>
  <si>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</si>
  <si>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</si>
  <si>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</si>
  <si>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</si>
  <si>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</si>
  <si>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</si>
  <si>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</si>
  <si>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</si>
  <si>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</si>
  <si>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</si>
  <si>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</si>
  <si>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</si>
  <si>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</si>
  <si>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</si>
  <si>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</si>
  <si>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</si>
  <si>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</si>
  <si>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</si>
  <si>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</si>
  <si>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</si>
  <si>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</si>
  <si>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</si>
  <si>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</si>
  <si>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</si>
  <si>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</si>
  <si>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</si>
  <si>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</si>
  <si>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</si>
  <si>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</si>
  <si>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</si>
  <si>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</si>
  <si>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</si>
  <si>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</si>
  <si>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</si>
  <si>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</si>
  <si>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</si>
  <si>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</si>
  <si>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</si>
  <si>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</si>
  <si>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</si>
  <si>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</si>
  <si>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</si>
  <si>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</si>
  <si>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</si>
  <si>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</si>
  <si>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</si>
  <si>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</si>
  <si>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</si>
  <si>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</si>
  <si>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</si>
  <si>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</si>
  <si>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</si>
  <si>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</si>
  <si>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</si>
  <si>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</si>
  <si>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</si>
  <si>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</si>
  <si>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</si>
  <si>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</si>
  <si>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</si>
  <si>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</si>
  <si>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</si>
  <si>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</si>
  <si>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</si>
  <si>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</si>
  <si>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</si>
  <si>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</si>
  <si>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</si>
  <si>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</si>
  <si>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</si>
  <si>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</si>
  <si>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</si>
  <si>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</si>
  <si>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</si>
  <si>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</si>
  <si>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</si>
  <si>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</si>
  <si>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</si>
  <si>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</si>
  <si>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</si>
  <si>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</si>
  <si>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</si>
  <si>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</si>
  <si>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</si>
  <si>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</si>
  <si>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</si>
  <si>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</si>
  <si>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</si>
  <si>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</si>
  <si>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</si>
  <si>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</si>
  <si>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</si>
  <si>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</si>
  <si>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</si>
  <si>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</si>
  <si>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</si>
  <si>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</si>
  <si>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</si>
  <si>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</si>
  <si>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</si>
  <si>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</si>
  <si>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</si>
  <si>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</si>
  <si>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</si>
  <si>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</si>
  <si>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</si>
  <si>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</si>
  <si>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</si>
  <si>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</si>
  <si>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</si>
  <si>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</si>
  <si>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</si>
  <si>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</si>
  <si>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</si>
  <si>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</si>
  <si>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</si>
  <si>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</si>
  <si>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</si>
  <si>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</si>
  <si>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</si>
  <si>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</si>
  <si>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</si>
  <si>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</si>
  <si>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</si>
  <si>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</si>
  <si>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</si>
  <si>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</si>
  <si>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</si>
  <si>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</si>
  <si>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</si>
  <si>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</si>
  <si>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</si>
  <si>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</si>
  <si>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</si>
  <si>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</si>
  <si>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</si>
  <si>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</si>
  <si>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</si>
  <si>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</si>
  <si>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</si>
  <si>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</si>
  <si>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</si>
  <si>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</si>
  <si>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</si>
  <si>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</si>
  <si>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</si>
  <si>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</si>
  <si>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</si>
  <si>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</si>
  <si>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</si>
  <si>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</si>
  <si>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</si>
  <si>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</si>
  <si>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</si>
  <si>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</si>
  <si>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</si>
  <si>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</si>
  <si>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</si>
  <si>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</si>
  <si>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</si>
  <si>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</si>
  <si>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</si>
  <si>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</si>
  <si>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</si>
  <si>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</si>
  <si>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</si>
  <si>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</si>
  <si>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</si>
  <si>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</si>
  <si>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</si>
  <si>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</si>
  <si>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</si>
  <si>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</si>
  <si>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</si>
  <si>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</si>
  <si>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</si>
  <si>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</si>
  <si>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</si>
  <si>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</si>
  <si>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</si>
  <si>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</si>
  <si>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</si>
  <si>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</si>
  <si>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</si>
  <si>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</si>
  <si>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</si>
  <si>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</si>
  <si>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</si>
  <si>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</si>
  <si>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</si>
  <si>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</si>
  <si>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</si>
  <si>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</si>
  <si>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</si>
  <si>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</si>
  <si>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</si>
  <si>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</si>
  <si>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</si>
  <si>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</si>
  <si>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</si>
  <si>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</si>
  <si>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</si>
  <si>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</si>
  <si>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</si>
  <si>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</si>
  <si>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</si>
  <si>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</si>
  <si>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</si>
  <si>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</si>
  <si>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</si>
  <si>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</si>
  <si>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</si>
  <si>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</si>
  <si>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</si>
  <si>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</si>
  <si>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</si>
  <si>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</si>
  <si>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</si>
  <si>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</si>
  <si>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</si>
  <si>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</si>
  <si>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</si>
  <si>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</si>
  <si>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</si>
  <si>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</si>
  <si>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</si>
  <si>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</si>
  <si>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</si>
  <si>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</si>
  <si>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</si>
  <si>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</si>
  <si>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</si>
  <si>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</si>
  <si>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</si>
  <si>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</si>
  <si>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</si>
  <si>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</si>
  <si>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</si>
  <si>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</si>
  <si>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</si>
  <si>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</si>
  <si>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</si>
  <si>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</si>
  <si>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</si>
  <si>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</si>
  <si>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</si>
  <si>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</si>
  <si>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</si>
  <si>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</si>
  <si>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</si>
  <si>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</si>
  <si>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</si>
  <si>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</si>
  <si>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</si>
  <si>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</si>
  <si>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</si>
  <si>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</si>
  <si>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</si>
  <si>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</si>
  <si>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</si>
  <si>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</si>
  <si>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</si>
  <si>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</si>
  <si>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</si>
  <si>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</si>
  <si>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</si>
  <si>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</si>
  <si>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</si>
  <si>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</si>
  <si>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</si>
  <si>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</si>
  <si>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</si>
  <si>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</si>
  <si>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</si>
  <si>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</si>
  <si>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</si>
  <si>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</si>
  <si>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</si>
  <si>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</si>
  <si>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</si>
  <si>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</si>
  <si>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</si>
  <si>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</si>
  <si>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</si>
  <si>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</si>
  <si>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</si>
  <si>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</si>
  <si>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</si>
  <si>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</si>
  <si>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</si>
  <si>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</si>
  <si>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</si>
  <si>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</si>
  <si>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</si>
  <si>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</si>
  <si>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</si>
  <si>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</si>
  <si>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</si>
  <si>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</si>
  <si>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</si>
  <si>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</si>
  <si>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</si>
  <si>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</si>
  <si>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</si>
  <si>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</si>
  <si>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</si>
  <si>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</si>
  <si>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</si>
  <si>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</si>
  <si>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</si>
  <si>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</si>
  <si>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</si>
  <si>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</si>
  <si>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</si>
  <si>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</si>
  <si>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</si>
  <si>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</si>
  <si>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</si>
  <si>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</si>
  <si>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</si>
  <si>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</si>
  <si>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</si>
  <si>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</si>
  <si>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</si>
  <si>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</si>
  <si>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</si>
  <si>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</si>
  <si>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</si>
  <si>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</si>
  <si>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</si>
  <si>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</si>
  <si>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</si>
  <si>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</si>
  <si>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</si>
  <si>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</si>
  <si>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</si>
  <si>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</si>
  <si>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</si>
  <si>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</si>
  <si>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</si>
  <si>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</si>
  <si>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</si>
  <si>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</si>
  <si>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</si>
  <si>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</si>
  <si>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</si>
  <si>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</si>
  <si>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</si>
  <si>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</si>
  <si>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</si>
  <si>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</si>
  <si>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</si>
  <si>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</si>
  <si>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</si>
  <si>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</si>
  <si>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</si>
  <si>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</si>
  <si>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</si>
  <si>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</si>
  <si>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</si>
  <si>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</si>
  <si>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</si>
  <si>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</si>
  <si>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</si>
  <si>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</si>
  <si>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</si>
  <si>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</si>
  <si>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</si>
  <si>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</si>
  <si>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</si>
  <si>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</si>
  <si>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</si>
  <si>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</si>
  <si>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</si>
  <si>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</si>
  <si>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</si>
  <si>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</si>
  <si>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</si>
  <si>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</si>
  <si>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</si>
  <si>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</si>
  <si>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</si>
  <si>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</si>
  <si>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</si>
  <si>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</si>
  <si>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</si>
  <si>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</si>
  <si>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</si>
  <si>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</si>
  <si>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</si>
  <si>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</si>
  <si>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</si>
  <si>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</si>
  <si>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</si>
  <si>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</si>
  <si>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</si>
  <si>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</si>
  <si>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</si>
  <si>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</si>
  <si>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</si>
  <si>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</si>
  <si>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</si>
  <si>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</si>
  <si>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</si>
  <si>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</si>
  <si>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</si>
  <si>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</si>
  <si>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</si>
  <si>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</si>
  <si>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</si>
  <si>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</si>
  <si>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</si>
  <si>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</si>
  <si>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</si>
  <si>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</si>
  <si>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</si>
  <si>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</si>
  <si>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</si>
  <si>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</si>
  <si>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</si>
  <si>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</si>
  <si>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</si>
  <si>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</si>
  <si>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</si>
  <si>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</si>
  <si>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</si>
  <si>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</si>
  <si>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</si>
  <si>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</si>
  <si>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</si>
  <si>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</si>
  <si>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</si>
  <si>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</si>
  <si>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</si>
  <si>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</si>
  <si>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</si>
  <si>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</si>
  <si>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</si>
  <si>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</si>
  <si>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</si>
  <si>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</si>
  <si>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</si>
  <si>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</si>
  <si>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</si>
  <si>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</si>
  <si>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</si>
  <si>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</si>
  <si>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</si>
  <si>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</si>
  <si>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</si>
  <si>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</si>
  <si>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</si>
  <si>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</si>
  <si>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</si>
  <si>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</si>
  <si>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</si>
  <si>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</si>
  <si>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</si>
  <si>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</si>
  <si>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</si>
  <si>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</si>
  <si>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</si>
  <si>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</si>
  <si>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</si>
  <si>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</si>
  <si>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</si>
  <si>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</si>
  <si>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</si>
  <si>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</si>
  <si>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</si>
  <si>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</si>
  <si>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</si>
  <si>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</si>
  <si>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</si>
  <si>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</si>
  <si>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</si>
  <si>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</si>
  <si>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</si>
  <si>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</si>
  <si>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</si>
  <si>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</si>
  <si>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</si>
  <si>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</si>
  <si>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</si>
  <si>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</si>
  <si>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</si>
  <si>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</si>
  <si>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</si>
  <si>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</si>
  <si>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</si>
  <si>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</si>
  <si>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</si>
  <si>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</si>
  <si>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</si>
  <si>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</si>
  <si>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</si>
  <si>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</si>
  <si>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</si>
  <si>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</si>
  <si>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</si>
  <si>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</si>
  <si>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</si>
  <si>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</si>
  <si>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</si>
  <si>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</si>
  <si>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</si>
  <si>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</si>
  <si>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</si>
  <si>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</si>
  <si>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</si>
  <si>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</si>
  <si>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</si>
  <si>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</si>
  <si>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</si>
  <si>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</si>
  <si>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</si>
  <si>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</si>
  <si>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</si>
  <si>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</si>
  <si>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</si>
  <si>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</si>
  <si>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</si>
  <si>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</si>
  <si>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</si>
  <si>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</si>
  <si>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</si>
  <si>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</si>
  <si>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</si>
  <si>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</si>
  <si>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</si>
  <si>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</si>
  <si>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</si>
  <si>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</si>
  <si>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</si>
  <si>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</si>
  <si>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</si>
  <si>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</si>
  <si>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</si>
  <si>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</si>
  <si>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</si>
  <si>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</si>
  <si>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</si>
  <si>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</si>
  <si>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</si>
  <si>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</si>
  <si>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</si>
  <si>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</si>
  <si>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</si>
  <si>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</si>
  <si>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</si>
  <si>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</si>
  <si>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</si>
  <si>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</si>
  <si>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</si>
  <si>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</si>
  <si>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</si>
  <si>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</si>
  <si>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</si>
  <si>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</si>
  <si>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</si>
  <si>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</si>
  <si>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</si>
  <si>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</si>
  <si>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</si>
  <si>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</si>
  <si>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</si>
  <si>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</si>
  <si>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</si>
  <si>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</si>
  <si>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</si>
  <si>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</si>
  <si>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</si>
  <si>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</si>
  <si>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</si>
  <si>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</si>
  <si>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</si>
  <si>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</si>
  <si>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</si>
  <si>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</si>
  <si>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</si>
  <si>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</si>
  <si>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</si>
  <si>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</si>
  <si>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</si>
  <si>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</si>
  <si>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</si>
  <si>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</si>
  <si>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</si>
  <si>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</si>
  <si>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</si>
  <si>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</si>
  <si>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</si>
  <si>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</si>
  <si>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</si>
  <si>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</si>
  <si>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</si>
  <si>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</si>
  <si>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</si>
  <si>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</si>
  <si>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</si>
  <si>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</si>
  <si>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</si>
  <si>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</si>
  <si>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</si>
  <si>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</si>
  <si>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</si>
  <si>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</si>
  <si>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</si>
  <si>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</si>
  <si>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</si>
  <si>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</si>
  <si>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</si>
  <si>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</si>
  <si>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</si>
  <si>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</si>
  <si>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</si>
  <si>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</si>
  <si>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</si>
  <si>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</si>
  <si>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</si>
  <si>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</si>
  <si>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</si>
  <si>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</si>
  <si>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</si>
  <si>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</si>
  <si>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</si>
  <si>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</si>
  <si>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</si>
  <si>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</si>
  <si>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</si>
  <si>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</si>
  <si>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</si>
  <si>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</si>
  <si>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</si>
  <si>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</si>
  <si>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</si>
  <si>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</si>
  <si>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</si>
  <si>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</si>
  <si>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</si>
  <si>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</si>
  <si>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</si>
  <si>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</si>
  <si>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</si>
  <si>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</si>
  <si>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</si>
  <si>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</si>
  <si>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</si>
  <si>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</si>
  <si>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</si>
  <si>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</si>
  <si>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</si>
  <si>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</si>
  <si>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</si>
  <si>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</si>
  <si>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</si>
  <si>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</si>
  <si>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</si>
  <si>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</si>
  <si>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</si>
  <si>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</si>
  <si>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</si>
  <si>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</si>
  <si>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</si>
  <si>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</si>
  <si>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</si>
  <si>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</si>
  <si>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</si>
  <si>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</si>
  <si>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</si>
  <si>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</si>
  <si>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</si>
  <si>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</si>
  <si>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</si>
  <si>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</si>
  <si>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</si>
  <si>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</si>
  <si>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</si>
  <si>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</si>
  <si>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</si>
  <si>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</si>
  <si>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</si>
  <si>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</si>
  <si>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</si>
  <si>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</si>
  <si>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</si>
  <si>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</si>
  <si>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</si>
  <si>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</si>
  <si>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</si>
  <si>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</si>
  <si>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</si>
  <si>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</si>
  <si>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</si>
  <si>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</si>
  <si>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</si>
  <si>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</si>
  <si>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</si>
  <si>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</si>
  <si>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</si>
  <si>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</si>
  <si>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</si>
  <si>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</si>
  <si>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</si>
  <si>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</si>
  <si>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</si>
  <si>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</si>
  <si>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</si>
  <si>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</si>
  <si>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</si>
  <si>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</si>
  <si>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</si>
  <si>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</si>
  <si>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</si>
  <si>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</si>
  <si>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</si>
  <si>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</si>
  <si>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</si>
  <si>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</si>
  <si>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</si>
  <si>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</si>
  <si>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</si>
  <si>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</si>
  <si>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</si>
  <si>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</si>
  <si>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</si>
  <si>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</si>
  <si>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</si>
  <si>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</si>
  <si>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</si>
  <si>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</si>
  <si>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</si>
  <si>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</si>
  <si>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</si>
  <si>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</si>
  <si>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</si>
  <si>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</si>
  <si>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</si>
  <si>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</si>
  <si>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</si>
  <si>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</si>
  <si>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</si>
  <si>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</si>
  <si>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</si>
  <si>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</si>
  <si>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</si>
  <si>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</si>
  <si>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</si>
  <si>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</si>
  <si>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</si>
  <si>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</si>
  <si>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</si>
  <si>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</si>
  <si>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</si>
  <si>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</si>
  <si>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</si>
  <si>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</si>
  <si>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</si>
  <si>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</si>
  <si>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</si>
  <si>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</si>
  <si>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</si>
  <si>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</si>
  <si>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</si>
  <si>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</si>
  <si>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</si>
  <si>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</si>
  <si>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</si>
  <si>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</si>
  <si>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</si>
  <si>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</si>
  <si>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</si>
  <si>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</si>
  <si>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</si>
  <si>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</si>
  <si>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</si>
  <si>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</si>
  <si>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</si>
  <si>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</si>
  <si>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</si>
  <si>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</si>
  <si>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</si>
  <si>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</si>
  <si>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</si>
  <si>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</si>
  <si>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</si>
  <si>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</si>
  <si>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</si>
  <si>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</si>
  <si>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</si>
  <si>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</si>
  <si>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</si>
  <si>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</si>
  <si>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</si>
  <si>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</si>
  <si>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</si>
  <si>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</si>
  <si>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</si>
  <si>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</si>
  <si>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</si>
  <si>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</si>
  <si>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</si>
  <si>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</si>
  <si>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</si>
  <si>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</si>
  <si>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</si>
  <si>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</si>
  <si>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</si>
  <si>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</si>
  <si>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</si>
  <si>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</si>
  <si>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</si>
  <si>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</si>
  <si>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</si>
  <si>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</si>
  <si>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</si>
  <si>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</si>
  <si>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</si>
  <si>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</si>
  <si>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</si>
  <si>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</si>
  <si>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</si>
  <si>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</si>
  <si>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</si>
  <si>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</si>
  <si>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</si>
  <si>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</si>
  <si>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</si>
  <si>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</si>
  <si>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</si>
  <si>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</si>
  <si>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</si>
  <si>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</si>
  <si>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</si>
  <si>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</si>
  <si>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</si>
  <si>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</si>
  <si>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</si>
  <si>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</si>
  <si>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</si>
  <si>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</si>
  <si>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</si>
  <si>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</si>
  <si>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</si>
  <si>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</si>
  <si>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</si>
  <si>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</si>
  <si>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</si>
  <si>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</si>
  <si>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</si>
  <si>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</si>
  <si>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</si>
  <si>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</si>
  <si>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</si>
  <si>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</si>
  <si>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</si>
  <si>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</si>
  <si>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</si>
  <si>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</si>
  <si>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</si>
  <si>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</si>
  <si>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</si>
  <si>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</si>
  <si>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</si>
  <si>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</si>
  <si>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</si>
  <si>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</si>
  <si>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</si>
  <si>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</si>
  <si>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</si>
  <si>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</si>
  <si>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</si>
  <si>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</si>
  <si>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</si>
  <si>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</si>
  <si>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</si>
  <si>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</si>
  <si>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</si>
  <si>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</si>
  <si>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</si>
  <si>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</si>
  <si>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</si>
  <si>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</si>
  <si>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</si>
  <si>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</si>
  <si>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</si>
  <si>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</si>
  <si>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</si>
  <si>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</si>
  <si>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</si>
  <si>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</si>
  <si>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</si>
  <si>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</si>
  <si>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</si>
  <si>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</si>
  <si>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</si>
  <si>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</si>
  <si>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</si>
  <si>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</si>
  <si>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</si>
  <si>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</si>
  <si>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</si>
  <si>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</si>
  <si>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</si>
  <si>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</si>
  <si>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</si>
  <si>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</si>
  <si>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</si>
  <si>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</si>
  <si>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</si>
  <si>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</si>
  <si>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</si>
  <si>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</si>
  <si>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</si>
  <si>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</si>
  <si>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</si>
  <si>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</si>
  <si>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</si>
  <si>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</si>
  <si>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</si>
  <si>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</si>
  <si>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</si>
  <si>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</si>
  <si>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</si>
  <si>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</si>
  <si>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</si>
  <si>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</si>
  <si>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</si>
  <si>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</si>
  <si>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</si>
  <si>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</si>
  <si>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</si>
  <si>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</si>
  <si>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</si>
  <si>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</si>
  <si>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</si>
  <si>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</si>
  <si>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</si>
  <si>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</si>
  <si>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</si>
  <si>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</si>
  <si>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</si>
  <si>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</si>
  <si>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</si>
  <si>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</si>
  <si>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</si>
  <si>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</si>
  <si>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</si>
  <si>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</si>
  <si>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</si>
  <si>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</si>
  <si>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</si>
  <si>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</si>
  <si>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</si>
  <si>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</si>
  <si>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</si>
  <si>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</si>
  <si>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</si>
  <si>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</si>
  <si>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</si>
  <si>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</si>
  <si>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</si>
  <si>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</si>
  <si>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</si>
  <si>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</si>
  <si>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</si>
  <si>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</si>
  <si>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</si>
  <si>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</si>
  <si>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</si>
  <si>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</si>
  <si>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</si>
  <si>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</si>
  <si>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</si>
  <si>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</si>
  <si>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</si>
  <si>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</si>
  <si>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</si>
  <si>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</si>
  <si>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</si>
  <si>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</si>
  <si>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</si>
  <si>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</si>
  <si>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</si>
  <si>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</si>
  <si>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</si>
  <si>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</si>
  <si>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</si>
  <si>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</si>
  <si>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</si>
  <si>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</si>
  <si>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</si>
  <si>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</si>
  <si>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</si>
  <si>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</si>
  <si>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</si>
  <si>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</si>
  <si>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</si>
  <si>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</si>
  <si>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</si>
  <si>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</si>
  <si>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</si>
  <si>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</si>
  <si>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</si>
  <si>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</si>
  <si>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</si>
  <si>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</si>
  <si>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</si>
  <si>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</si>
  <si>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</si>
  <si>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</si>
  <si>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</si>
  <si>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</si>
  <si>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</si>
  <si>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</si>
  <si>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</si>
  <si>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</si>
  <si>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</si>
  <si>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</si>
  <si>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</si>
  <si>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</si>
  <si>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</si>
  <si>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</si>
  <si>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</si>
  <si>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</si>
  <si>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</si>
  <si>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</si>
  <si>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</si>
  <si>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</si>
  <si>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</si>
  <si>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</si>
  <si>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</si>
  <si>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</si>
  <si>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</si>
  <si>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</si>
  <si>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</si>
  <si>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</si>
  <si>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</si>
  <si>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</si>
  <si>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</si>
  <si>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</si>
  <si>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</si>
  <si>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</si>
  <si>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</si>
  <si>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</si>
  <si>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</si>
  <si>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</si>
  <si>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</si>
  <si>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</si>
  <si>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</si>
  <si>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</si>
  <si>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</si>
  <si>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</si>
  <si>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</si>
  <si>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</si>
  <si>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</si>
  <si>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</si>
  <si>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</si>
  <si>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</si>
  <si>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</si>
  <si>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</si>
  <si>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</si>
  <si>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</si>
  <si>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</si>
  <si>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</si>
  <si>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</si>
  <si>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</si>
  <si>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</si>
  <si>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</si>
  <si>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</si>
  <si>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</si>
  <si>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</si>
  <si>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</si>
  <si>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</si>
  <si>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</si>
  <si>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</si>
  <si>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</si>
  <si>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</si>
  <si>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</si>
  <si>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</si>
  <si>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</si>
  <si>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</si>
  <si>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</si>
  <si>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</si>
  <si>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</si>
  <si>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</si>
  <si>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</si>
  <si>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</si>
  <si>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</si>
  <si>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</si>
  <si>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</si>
  <si>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</si>
  <si>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</si>
  <si>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</si>
  <si>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</si>
  <si>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</si>
  <si>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</si>
  <si>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</si>
  <si>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</si>
  <si>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</si>
  <si>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</si>
  <si>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</si>
  <si>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</si>
  <si>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</si>
  <si>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</si>
  <si>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</si>
  <si>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</si>
  <si>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</si>
  <si>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</si>
  <si>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</si>
  <si>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</si>
  <si>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</si>
  <si>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</si>
  <si>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</si>
  <si>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</si>
  <si>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</si>
  <si>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</si>
  <si>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</si>
  <si>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</si>
  <si>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</si>
  <si>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</si>
  <si>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</si>
  <si>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</si>
  <si>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</si>
  <si>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</si>
  <si>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</si>
  <si>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</si>
  <si>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</si>
  <si>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</si>
  <si>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</si>
  <si>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</si>
  <si>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</si>
  <si>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</si>
  <si>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</si>
  <si>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</si>
  <si>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</si>
  <si>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</si>
  <si>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</si>
  <si>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</si>
  <si>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</si>
  <si>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</si>
  <si>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</si>
  <si>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</si>
  <si>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</si>
  <si>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</si>
  <si>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</si>
  <si>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</si>
  <si>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</si>
  <si>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</si>
  <si>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</si>
  <si>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</si>
  <si>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</si>
  <si>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</si>
  <si>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</si>
  <si>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</si>
  <si>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</si>
  <si>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</si>
  <si>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</si>
  <si>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</si>
  <si>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</si>
  <si>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</si>
  <si>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</si>
  <si>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</si>
  <si>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</si>
  <si>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</si>
  <si>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</si>
  <si>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</si>
  <si>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</si>
  <si>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</si>
  <si>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</si>
  <si>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</si>
  <si>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</si>
  <si>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</si>
  <si>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</si>
  <si>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</si>
  <si>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</si>
  <si>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</si>
  <si>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</si>
  <si>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</si>
  <si>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</si>
  <si>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</si>
  <si>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</si>
  <si>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</si>
  <si>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</si>
  <si>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</si>
  <si>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</si>
  <si>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</si>
  <si>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</si>
  <si>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</si>
  <si>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</si>
  <si>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</si>
  <si>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</si>
  <si>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</si>
  <si>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</si>
  <si>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</si>
  <si>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</si>
  <si>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</si>
  <si>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</si>
  <si>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</si>
  <si>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</si>
  <si>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</si>
  <si>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</si>
  <si>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</si>
  <si>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</si>
  <si>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</si>
  <si>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</si>
  <si>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</si>
  <si>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</si>
  <si>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</si>
  <si>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</si>
  <si>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</si>
  <si>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</si>
  <si>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</si>
  <si>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</si>
  <si>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</si>
  <si>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</si>
  <si>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</si>
  <si>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</si>
  <si>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</si>
  <si>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</si>
  <si>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</si>
  <si>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</si>
  <si>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</si>
  <si>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</si>
  <si>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</si>
  <si>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</si>
  <si>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</si>
  <si>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</si>
  <si>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</si>
  <si>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</si>
  <si>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</si>
  <si>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</si>
  <si>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</si>
  <si>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</si>
  <si>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</si>
  <si>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</si>
  <si>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</si>
  <si>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</si>
  <si>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</si>
  <si>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</si>
  <si>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</si>
  <si>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</si>
  <si>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</si>
  <si>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</si>
  <si>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</si>
  <si>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</si>
  <si>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</si>
  <si>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</si>
  <si>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</si>
  <si>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</si>
  <si>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</si>
  <si>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</si>
  <si>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</si>
  <si>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</si>
  <si>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</si>
  <si>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</si>
  <si>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</si>
  <si>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</si>
  <si>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</si>
  <si>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</si>
  <si>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</si>
  <si>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</si>
  <si>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</si>
  <si>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</si>
  <si>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</si>
  <si>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</si>
  <si>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</si>
  <si>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</si>
  <si>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</si>
  <si>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</si>
  <si>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</si>
  <si>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</si>
  <si>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</si>
  <si>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</si>
  <si>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</si>
  <si>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</si>
  <si>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</si>
  <si>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</si>
  <si>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</si>
  <si>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</si>
  <si>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</si>
  <si>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</si>
  <si>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</si>
  <si>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</si>
  <si>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</si>
  <si>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</si>
  <si>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</si>
  <si>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</si>
  <si>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</si>
  <si>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</si>
  <si>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</si>
  <si>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</si>
  <si>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</si>
  <si>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</si>
  <si>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</si>
  <si>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</si>
  <si>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</si>
  <si>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</si>
  <si>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</si>
  <si>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</si>
  <si>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</si>
  <si>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</si>
  <si>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</si>
  <si>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</si>
  <si>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</si>
  <si>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</si>
  <si>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</si>
  <si>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</si>
  <si>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</si>
  <si>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</si>
  <si>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</si>
  <si>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</si>
  <si>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</si>
  <si>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</si>
  <si>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</si>
  <si>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</si>
  <si>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</si>
  <si>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</si>
  <si>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</si>
  <si>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</si>
  <si>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</si>
  <si>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</si>
  <si>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</si>
  <si>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</si>
  <si>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</si>
  <si>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</si>
  <si>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</si>
  <si>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</si>
  <si>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</si>
  <si>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</si>
  <si>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</si>
  <si>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</si>
  <si>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</si>
  <si>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</si>
  <si>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</si>
  <si>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</si>
  <si>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</si>
  <si>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</si>
  <si>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</si>
  <si>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</si>
  <si>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</si>
  <si>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</si>
  <si>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</si>
  <si>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</si>
  <si>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</si>
  <si>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</si>
  <si>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</si>
  <si>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</si>
  <si>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</si>
  <si>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</si>
  <si>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</si>
  <si>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</si>
  <si>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</si>
  <si>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</si>
  <si>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</si>
  <si>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</si>
  <si>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</si>
  <si>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</si>
  <si>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</si>
  <si>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</si>
  <si>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</si>
  <si>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</si>
  <si>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</si>
  <si>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</si>
  <si>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</si>
  <si>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</si>
  <si>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</si>
  <si>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</si>
  <si>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</si>
  <si>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</si>
  <si>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</si>
  <si>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</si>
  <si>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</si>
  <si>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</si>
  <si>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</si>
  <si>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</si>
  <si>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</si>
  <si>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</si>
  <si>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</si>
  <si>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</si>
  <si>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</si>
  <si>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</si>
  <si>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</si>
  <si>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</si>
  <si>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</si>
  <si>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</si>
  <si>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</si>
  <si>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</si>
  <si>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</si>
  <si>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</si>
  <si>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</si>
  <si>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</si>
  <si>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</si>
  <si>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</si>
  <si>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</si>
  <si>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</si>
  <si>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</si>
  <si>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</si>
  <si>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</si>
  <si>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</si>
  <si>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</si>
  <si>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</si>
  <si>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</si>
  <si>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</si>
  <si>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</si>
  <si>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</si>
  <si>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</si>
  <si>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</si>
  <si>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</si>
  <si>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</si>
  <si>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</si>
  <si>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</si>
  <si>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</si>
  <si>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</si>
  <si>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</si>
  <si>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</si>
  <si>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</si>
  <si>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</si>
  <si>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</si>
  <si>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</si>
  <si>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</si>
  <si>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</si>
  <si>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</si>
  <si>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</si>
  <si>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</si>
  <si>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</si>
  <si>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</si>
  <si>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</si>
  <si>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</si>
  <si>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</si>
  <si>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</si>
  <si>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</si>
  <si>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</si>
  <si>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</si>
  <si>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</si>
  <si>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</si>
  <si>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</si>
  <si>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</si>
  <si>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</si>
  <si>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</si>
  <si>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</si>
  <si>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</si>
  <si>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</si>
  <si>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</si>
  <si>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</si>
  <si>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</si>
  <si>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</si>
  <si>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</si>
  <si>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</si>
  <si>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</si>
  <si>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</si>
  <si>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</si>
  <si>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</si>
  <si>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</si>
  <si>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</si>
  <si>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</si>
  <si>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</si>
  <si>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</si>
  <si>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</si>
  <si>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</si>
  <si>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</si>
  <si>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</si>
  <si>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</si>
  <si>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</si>
  <si>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</si>
  <si>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</si>
  <si>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</si>
  <si>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</si>
  <si>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</si>
  <si>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</si>
  <si>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</si>
  <si>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</si>
  <si>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</si>
  <si>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</si>
  <si>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</si>
  <si>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</si>
  <si>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</si>
  <si>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</si>
  <si>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</si>
  <si>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</si>
  <si>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</si>
  <si>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</si>
  <si>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</si>
  <si>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</si>
  <si>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</si>
  <si>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</si>
  <si>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</si>
  <si>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</si>
  <si>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</si>
  <si>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</si>
  <si>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</si>
  <si>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</si>
  <si>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</si>
  <si>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</si>
  <si>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</si>
  <si>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</si>
  <si>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</si>
  <si>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</si>
  <si>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</si>
  <si>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</si>
  <si>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</si>
  <si>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</si>
  <si>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</si>
  <si>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</si>
  <si>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</si>
  <si>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</si>
  <si>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</si>
  <si>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</si>
  <si>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</si>
  <si>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</si>
  <si>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</si>
  <si>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</si>
  <si>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</si>
  <si>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</si>
  <si>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</si>
  <si>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</si>
  <si>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</si>
  <si>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</si>
  <si>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</si>
  <si>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</si>
  <si>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</si>
  <si>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</si>
  <si>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</si>
  <si>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</si>
  <si>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</si>
  <si>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</si>
  <si>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</si>
  <si>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</si>
  <si>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</si>
  <si>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</si>
  <si>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</si>
  <si>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</si>
  <si>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</si>
  <si>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</si>
  <si>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</si>
  <si>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</si>
  <si>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</si>
  <si>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</si>
  <si>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</si>
  <si>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</si>
  <si>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</si>
  <si>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</si>
  <si>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</si>
  <si>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</si>
  <si>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</si>
  <si>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</si>
  <si>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</si>
  <si>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</si>
  <si>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</si>
  <si>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</si>
  <si>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</si>
  <si>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</si>
  <si>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</si>
  <si>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</si>
  <si>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</si>
  <si>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</si>
  <si>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</si>
  <si>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</si>
  <si>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</si>
  <si>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</si>
  <si>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</si>
  <si>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</si>
  <si>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</si>
  <si>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</si>
  <si>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</si>
  <si>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</si>
  <si>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</si>
  <si>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</si>
  <si>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</si>
  <si>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</si>
  <si>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</si>
  <si>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</si>
  <si>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</si>
  <si>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</si>
  <si>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</si>
  <si>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</si>
  <si>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</si>
  <si>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</si>
  <si>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</si>
  <si>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</si>
  <si>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</si>
  <si>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</si>
  <si>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</si>
  <si>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</si>
  <si>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</si>
  <si>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</si>
  <si>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</si>
  <si>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</si>
  <si>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</si>
  <si>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</si>
  <si>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</si>
  <si>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</si>
  <si>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</si>
  <si>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</si>
  <si>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</si>
  <si>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</si>
  <si>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</si>
  <si>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</si>
  <si>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</si>
  <si>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</si>
  <si>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</si>
  <si>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</si>
  <si>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</si>
  <si>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</si>
  <si>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</si>
  <si>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</si>
  <si>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</si>
  <si>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</si>
  <si>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</si>
  <si>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</si>
  <si>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</si>
  <si>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</si>
  <si>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</si>
  <si>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</si>
  <si>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</si>
  <si>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</si>
  <si>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</si>
  <si>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</si>
  <si>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</si>
  <si>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</si>
  <si>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</si>
  <si>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</si>
  <si>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</si>
  <si>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</si>
  <si>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</si>
  <si>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</si>
  <si>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</si>
  <si>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</si>
  <si>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</si>
  <si>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</si>
  <si>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</si>
  <si>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</si>
  <si>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</si>
  <si>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</si>
  <si>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</si>
  <si>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</si>
  <si>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</si>
  <si>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</si>
  <si>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</si>
  <si>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</si>
  <si>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</si>
  <si>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</si>
  <si>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</si>
  <si>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</si>
  <si>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</si>
  <si>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</si>
  <si>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</si>
  <si>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</si>
  <si>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</si>
  <si>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</si>
  <si>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</si>
  <si>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</si>
  <si>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</si>
  <si>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</si>
  <si>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</si>
  <si>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</si>
  <si>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</si>
  <si>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</si>
  <si>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</si>
  <si>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</si>
  <si>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</si>
  <si>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</si>
  <si>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</si>
  <si>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</si>
  <si>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</si>
  <si>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</si>
  <si>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</si>
  <si>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</si>
  <si>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</si>
  <si>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</si>
  <si>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</si>
  <si>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</si>
  <si>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</si>
  <si>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</si>
  <si>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</si>
  <si>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</si>
  <si>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</si>
  <si>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</si>
  <si>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</si>
  <si>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</si>
  <si>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</si>
  <si>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</si>
  <si>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</si>
  <si>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</si>
  <si>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</si>
  <si>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</si>
  <si>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</si>
  <si>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</si>
  <si>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</si>
  <si>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</si>
  <si>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</si>
  <si>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</si>
  <si>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</si>
  <si>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</si>
  <si>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</si>
  <si>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</si>
  <si>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</si>
  <si>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</si>
  <si>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</si>
  <si>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</si>
  <si>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</si>
  <si>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</si>
  <si>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</si>
  <si>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</si>
  <si>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</si>
  <si>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</si>
  <si>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</si>
  <si>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</si>
  <si>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</si>
  <si>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</si>
  <si>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</si>
  <si>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</si>
  <si>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</si>
  <si>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</si>
  <si>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</si>
  <si>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</si>
  <si>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</si>
  <si>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</si>
  <si>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</si>
  <si>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</si>
  <si>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</si>
  <si>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</si>
  <si>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</si>
  <si>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</si>
  <si>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</si>
  <si>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</si>
  <si>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</si>
  <si>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</si>
  <si>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</si>
  <si>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</si>
  <si>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</si>
  <si>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</si>
  <si>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</si>
  <si>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</si>
  <si>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</si>
  <si>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</si>
  <si>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</si>
  <si>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</si>
  <si>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</si>
  <si>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</si>
  <si>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</si>
  <si>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</si>
  <si>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</si>
  <si>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</si>
  <si>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</si>
  <si>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</si>
  <si>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</si>
  <si>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</si>
  <si>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</si>
  <si>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</si>
  <si>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</si>
  <si>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</si>
  <si>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</si>
  <si>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</si>
  <si>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</si>
  <si>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</si>
  <si>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</si>
  <si>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</si>
  <si>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</si>
  <si>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</si>
  <si>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</si>
  <si>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</si>
  <si>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</si>
  <si>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</si>
  <si>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</si>
  <si>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</si>
  <si>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</si>
  <si>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</si>
  <si>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</si>
  <si>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</si>
  <si>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</si>
  <si>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</si>
  <si>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</si>
  <si>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</si>
  <si>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</si>
  <si>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</si>
  <si>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</si>
  <si>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</si>
  <si>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</si>
  <si>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</si>
  <si>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</si>
  <si>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</si>
  <si>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</si>
  <si>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</si>
  <si>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</si>
  <si>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</si>
  <si>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</si>
  <si>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</si>
  <si>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</si>
  <si>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</si>
  <si>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</si>
  <si>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</si>
  <si>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</si>
  <si>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</si>
  <si>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</si>
  <si>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</si>
  <si>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</si>
  <si>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</si>
  <si>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</si>
  <si>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</si>
  <si>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</si>
  <si>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</si>
  <si>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</si>
  <si>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</si>
  <si>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</si>
  <si>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</si>
  <si>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</si>
  <si>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</si>
  <si>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</si>
  <si>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</si>
  <si>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</si>
  <si>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</si>
  <si>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</si>
  <si>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</si>
  <si>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</si>
  <si>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</si>
  <si>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</si>
  <si>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</si>
  <si>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</si>
  <si>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</si>
  <si>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</si>
  <si>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</si>
  <si>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</si>
  <si>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</si>
  <si>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</si>
  <si>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</si>
  <si>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</si>
  <si>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</si>
  <si>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</si>
  <si>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</si>
  <si>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</si>
  <si>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</si>
  <si>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</si>
  <si>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</si>
  <si>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</si>
  <si>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</si>
  <si>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</si>
  <si>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</si>
  <si>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</si>
  <si>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</si>
  <si>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</si>
  <si>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</si>
  <si>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</si>
  <si>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</si>
  <si>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</si>
  <si>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</si>
  <si>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</si>
  <si>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</si>
  <si>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</si>
  <si>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</si>
  <si>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</si>
  <si>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</si>
  <si>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</si>
  <si>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</si>
  <si>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</si>
  <si>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</si>
  <si>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</si>
  <si>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</si>
  <si>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</si>
  <si>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</si>
  <si>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</si>
  <si>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</si>
  <si>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</si>
  <si>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</si>
  <si>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</si>
  <si>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</si>
  <si>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</si>
  <si>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</si>
  <si>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</si>
  <si>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</si>
  <si>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</si>
  <si>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</si>
  <si>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</si>
  <si>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</si>
  <si>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</si>
  <si>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</si>
  <si>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</si>
  <si>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</si>
  <si>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</si>
  <si>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</si>
  <si>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</si>
  <si>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</si>
  <si>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</si>
  <si>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</si>
  <si>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</si>
  <si>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</si>
  <si>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</si>
  <si>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</si>
  <si>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</si>
  <si>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</si>
  <si>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</si>
  <si>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</si>
  <si>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</si>
  <si>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</si>
  <si>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</si>
  <si>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</si>
  <si>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</si>
  <si>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</si>
  <si>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</si>
  <si>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</si>
  <si>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</si>
  <si>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</si>
  <si>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</si>
  <si>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</si>
  <si>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</si>
  <si>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</si>
  <si>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</si>
  <si>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</si>
  <si>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</si>
  <si>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</si>
  <si>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</si>
  <si>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</si>
  <si>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</si>
  <si>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</si>
  <si>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</si>
  <si>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</si>
  <si>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</si>
  <si>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</si>
  <si>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</si>
  <si>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</si>
  <si>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</si>
  <si>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</si>
  <si>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</si>
  <si>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</si>
  <si>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</si>
  <si>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</si>
  <si>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</si>
  <si>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</si>
  <si>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</si>
  <si>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</si>
  <si>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</si>
  <si>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</si>
  <si>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</si>
  <si>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</si>
  <si>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</si>
  <si>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</si>
  <si>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</si>
  <si>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</si>
  <si>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</si>
  <si>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</si>
  <si>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</si>
  <si>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</si>
  <si>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</si>
  <si>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</si>
  <si>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</si>
  <si>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</si>
  <si>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</si>
  <si>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</si>
  <si>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</si>
  <si>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</si>
  <si>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</si>
  <si>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</si>
  <si>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</si>
  <si>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</si>
  <si>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</si>
  <si>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</si>
  <si>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</si>
  <si>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</si>
  <si>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</si>
  <si>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</si>
  <si>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</si>
  <si>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</si>
  <si>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</si>
  <si>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</si>
  <si>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</si>
  <si>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</si>
  <si>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</si>
  <si>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</si>
  <si>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</si>
  <si>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</si>
  <si>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</si>
  <si>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</si>
  <si>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</si>
  <si>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</si>
  <si>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</si>
  <si>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</si>
  <si>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</si>
  <si>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</si>
  <si>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</si>
  <si>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</si>
  <si>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</si>
  <si>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</si>
  <si>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</si>
  <si>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</si>
  <si>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</si>
  <si>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</si>
  <si>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</si>
  <si>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</si>
  <si>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</si>
  <si>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</si>
  <si>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</si>
  <si>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</si>
  <si>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</si>
  <si>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</si>
  <si>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</si>
  <si>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</si>
  <si>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</si>
  <si>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</si>
  <si>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</si>
  <si>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</si>
  <si>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</si>
  <si>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</si>
  <si>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</si>
  <si>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</si>
  <si>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</si>
  <si>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</si>
  <si>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</si>
  <si>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</si>
  <si>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</si>
  <si>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</si>
  <si>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</si>
  <si>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</si>
  <si>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</si>
  <si>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</si>
  <si>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</si>
  <si>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</si>
  <si>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</si>
  <si>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</si>
  <si>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</si>
  <si>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</si>
  <si>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</si>
  <si>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</si>
  <si>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</si>
  <si>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</si>
  <si>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</si>
  <si>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</si>
  <si>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</si>
  <si>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</si>
  <si>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</si>
  <si>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</si>
  <si>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</si>
  <si>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</si>
  <si>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</si>
  <si>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</si>
  <si>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</si>
  <si>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</si>
  <si>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</si>
  <si>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</si>
  <si>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</si>
  <si>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</si>
  <si>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</si>
  <si>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</si>
  <si>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</si>
  <si>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</si>
  <si>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</si>
  <si>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</si>
  <si>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</si>
  <si>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</si>
  <si>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</si>
  <si>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</si>
  <si>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</si>
  <si>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</si>
  <si>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</si>
  <si>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</si>
  <si>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</si>
  <si>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</si>
  <si>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</si>
  <si>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</si>
  <si>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</si>
  <si>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</si>
  <si>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</si>
  <si>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</si>
  <si>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</si>
  <si>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</si>
  <si>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</si>
  <si>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</si>
  <si>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</si>
  <si>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</si>
  <si>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</si>
  <si>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</si>
  <si>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</si>
  <si>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</si>
  <si>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</si>
  <si>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</si>
  <si>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</si>
  <si>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</si>
  <si>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</si>
  <si>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</si>
  <si>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</si>
  <si>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</si>
  <si>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</si>
  <si>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</si>
  <si>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</si>
  <si>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</si>
  <si>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</si>
  <si>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</si>
  <si>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</si>
  <si>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</si>
  <si>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</si>
  <si>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</si>
  <si>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</si>
  <si>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</si>
  <si>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</si>
  <si>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</si>
  <si>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</si>
  <si>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</si>
  <si>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</si>
  <si>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</si>
  <si>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</si>
  <si>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</si>
  <si>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</si>
  <si>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</si>
  <si>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</si>
  <si>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</si>
  <si>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</si>
  <si>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</si>
  <si>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</si>
  <si>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</si>
  <si>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</si>
  <si>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</si>
  <si>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</si>
  <si>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</si>
  <si>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</si>
  <si>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</si>
  <si>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</si>
  <si>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</si>
  <si>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</si>
  <si>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</si>
  <si>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</si>
  <si>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</si>
  <si>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</si>
  <si>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</si>
  <si>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</si>
  <si>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</si>
  <si>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</si>
  <si>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</si>
  <si>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</si>
  <si>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</si>
  <si>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</si>
  <si>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</si>
  <si>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</si>
  <si>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</si>
  <si>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</si>
  <si>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</si>
  <si>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</si>
  <si>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</si>
  <si>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</si>
  <si>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</si>
  <si>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</si>
  <si>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</si>
  <si>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</si>
  <si>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</si>
  <si>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</si>
  <si>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</si>
  <si>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</si>
  <si>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</si>
  <si>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</si>
  <si>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</si>
  <si>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</si>
  <si>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</si>
  <si>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</si>
  <si>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</si>
  <si>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</si>
  <si>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</si>
  <si>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</si>
  <si>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</si>
  <si>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</si>
  <si>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</si>
  <si>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</si>
  <si>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</si>
  <si>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</si>
  <si>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</si>
  <si>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</si>
  <si>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</si>
  <si>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</si>
  <si>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</si>
  <si>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</si>
  <si>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</si>
  <si>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</si>
  <si>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</si>
  <si>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</si>
  <si>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</si>
  <si>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</si>
  <si>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</si>
  <si>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</si>
  <si>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</si>
  <si>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</si>
  <si>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</si>
  <si>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</si>
  <si>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</si>
  <si>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</si>
  <si>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</si>
  <si>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</si>
  <si>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</si>
  <si>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</si>
  <si>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</si>
  <si>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</si>
  <si>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</si>
  <si>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</si>
  <si>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</si>
  <si>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</si>
  <si>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</si>
  <si>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</si>
  <si>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</si>
  <si>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</si>
  <si>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</si>
  <si>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</si>
  <si>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</si>
  <si>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</si>
  <si>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</si>
  <si>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</si>
  <si>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</si>
  <si>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</si>
  <si>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</si>
  <si>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</si>
  <si>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</si>
  <si>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</si>
  <si>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</si>
  <si>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</si>
  <si>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</si>
  <si>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</si>
  <si>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</si>
  <si>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</si>
  <si>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</si>
  <si>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</si>
  <si>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</si>
  <si>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</si>
  <si>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</si>
  <si>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</si>
  <si>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</si>
  <si>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</si>
  <si>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</si>
  <si>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</si>
  <si>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</si>
  <si>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</si>
  <si>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</si>
  <si>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</si>
  <si>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</si>
  <si>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</si>
  <si>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</si>
  <si>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</si>
  <si>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</si>
  <si>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</si>
  <si>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</si>
  <si>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</si>
  <si>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</si>
  <si>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</si>
  <si>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</si>
  <si>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</si>
  <si>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</si>
  <si>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</si>
  <si>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</si>
  <si>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</si>
  <si>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</si>
  <si>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</si>
  <si>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</si>
  <si>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</si>
  <si>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</si>
  <si>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</si>
  <si>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</si>
  <si>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</si>
  <si>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</si>
  <si>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</si>
  <si>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</si>
  <si>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</si>
  <si>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</si>
  <si>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</si>
  <si>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</si>
  <si>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</si>
  <si>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</si>
  <si>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</si>
  <si>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</si>
  <si>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</si>
  <si>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</si>
  <si>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</si>
  <si>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</si>
  <si>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</si>
  <si>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</si>
  <si>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</si>
  <si>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</si>
  <si>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</si>
  <si>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</si>
  <si>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</si>
  <si>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</si>
  <si>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</si>
  <si>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</si>
  <si>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</si>
  <si>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</si>
  <si>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</si>
  <si>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</si>
  <si>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</si>
  <si>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</si>
  <si>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</si>
  <si>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</si>
  <si>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</si>
  <si>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</si>
  <si>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</si>
  <si>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</si>
  <si>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</si>
  <si>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</si>
  <si>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</si>
  <si>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</si>
  <si>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</si>
  <si>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</si>
  <si>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</si>
  <si>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</si>
  <si>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</si>
  <si>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</si>
  <si>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</si>
  <si>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</si>
  <si>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</si>
  <si>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</si>
  <si>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</si>
  <si>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</si>
  <si>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</si>
  <si>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</si>
  <si>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</si>
  <si>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</si>
  <si>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</si>
  <si>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</si>
  <si>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</si>
  <si>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</si>
  <si>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</si>
  <si>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</si>
  <si>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</si>
  <si>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</si>
  <si>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</si>
  <si>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</si>
  <si>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</si>
  <si>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</si>
  <si>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</si>
  <si>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</si>
  <si>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</si>
  <si>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</si>
  <si>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</si>
  <si>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</si>
  <si>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</si>
  <si>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</si>
  <si>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</si>
  <si>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</si>
  <si>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</si>
  <si>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</si>
  <si>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</si>
  <si>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</si>
  <si>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</si>
  <si>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</si>
  <si>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</si>
  <si>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</si>
  <si>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</si>
  <si>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</si>
  <si>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</si>
  <si>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</si>
  <si>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</si>
  <si>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</si>
  <si>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</si>
  <si>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</si>
  <si>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</si>
  <si>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</si>
  <si>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</si>
  <si>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</si>
  <si>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</si>
  <si>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</si>
  <si>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</si>
  <si>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</si>
  <si>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</si>
  <si>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</si>
  <si>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</si>
  <si>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</si>
  <si>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</si>
  <si>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</si>
  <si>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</si>
  <si>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</si>
  <si>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</si>
  <si>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</si>
  <si>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</si>
  <si>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</si>
  <si>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</si>
  <si>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</si>
  <si>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</si>
  <si>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</si>
  <si>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</si>
  <si>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</si>
  <si>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</si>
  <si>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</si>
  <si>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</si>
  <si>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</si>
  <si>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</si>
  <si>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</si>
  <si>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</si>
  <si>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</si>
  <si>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</si>
  <si>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</si>
  <si>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</si>
  <si>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</si>
  <si>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</si>
  <si>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</si>
  <si>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</si>
  <si>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</si>
  <si>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</si>
  <si>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</si>
  <si>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</si>
  <si>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</si>
  <si>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</si>
  <si>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</si>
  <si>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</si>
  <si>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</si>
  <si>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</si>
  <si>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</si>
  <si>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</si>
  <si>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</si>
  <si>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</si>
  <si>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</si>
  <si>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</si>
  <si>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</si>
  <si>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</si>
  <si>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</si>
  <si>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</si>
  <si>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</si>
  <si>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</si>
  <si>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</si>
  <si>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</si>
  <si>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</si>
  <si>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</si>
  <si>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</si>
  <si>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</si>
  <si>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</si>
  <si>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</si>
  <si>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</si>
  <si>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</si>
  <si>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</si>
  <si>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</si>
  <si>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</si>
  <si>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</si>
  <si>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</si>
  <si>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</si>
  <si>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</si>
  <si>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</si>
  <si>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</si>
  <si>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</si>
  <si>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</si>
  <si>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</si>
  <si>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</si>
  <si>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</si>
  <si>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</si>
  <si>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</si>
  <si>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</si>
  <si>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</si>
  <si>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</si>
  <si>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</si>
  <si>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</si>
  <si>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</si>
  <si>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</si>
  <si>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</si>
  <si>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</si>
  <si>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</si>
  <si>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</si>
  <si>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</si>
  <si>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</si>
  <si>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</si>
  <si>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</si>
  <si>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</si>
  <si>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</si>
  <si>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</si>
  <si>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</si>
  <si>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</si>
  <si>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</si>
  <si>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</si>
  <si>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</si>
  <si>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</si>
  <si>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</si>
  <si>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</si>
  <si>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</si>
  <si>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</si>
  <si>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</si>
  <si>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</si>
  <si>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</si>
  <si>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</si>
  <si>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</si>
  <si>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</si>
  <si>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</si>
  <si>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</si>
  <si>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</si>
  <si>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</si>
  <si>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</si>
  <si>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</si>
  <si>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</si>
  <si>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</si>
  <si>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</si>
  <si>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</si>
  <si>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</si>
  <si>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</si>
  <si>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</si>
  <si>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</si>
  <si>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</si>
  <si>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</si>
  <si>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</si>
  <si>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</si>
  <si>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</si>
  <si>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</si>
  <si>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</si>
  <si>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</si>
  <si>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</si>
  <si>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</si>
  <si>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</si>
  <si>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</si>
  <si>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</si>
  <si>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</si>
  <si>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</si>
  <si>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</si>
  <si>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</si>
  <si>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</si>
  <si>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</si>
  <si>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</si>
  <si>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</si>
  <si>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</si>
  <si>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</si>
  <si>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</si>
  <si>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</si>
  <si>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</si>
  <si>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</si>
  <si>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</si>
  <si>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</si>
  <si>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</si>
  <si>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</si>
  <si>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</si>
  <si>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</si>
  <si>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</si>
  <si>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</si>
  <si>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</si>
  <si>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</si>
  <si>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</si>
  <si>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</si>
  <si>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</si>
  <si>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</si>
  <si>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</si>
  <si>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</si>
  <si>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</si>
  <si>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</si>
  <si>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</si>
  <si>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</si>
  <si>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</si>
  <si>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</si>
  <si>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</si>
  <si>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</si>
  <si>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</si>
  <si>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</si>
  <si>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</si>
  <si>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</si>
  <si>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</si>
  <si>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</si>
  <si>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</si>
  <si>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</si>
  <si>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</si>
  <si>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</si>
  <si>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</si>
  <si>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</si>
  <si>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</si>
  <si>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</si>
  <si>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</si>
  <si>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</si>
  <si>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</si>
  <si>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</si>
  <si>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</si>
  <si>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</si>
  <si>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</si>
  <si>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</si>
  <si>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</si>
  <si>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</si>
  <si>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</si>
  <si>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</si>
  <si>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</si>
  <si>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</si>
  <si>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</si>
  <si>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</si>
  <si>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</si>
  <si>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</si>
  <si>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</si>
  <si>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</si>
  <si>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</si>
  <si>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</si>
  <si>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</si>
  <si>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</si>
  <si>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</si>
  <si>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</si>
  <si>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</si>
  <si>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</si>
  <si>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</si>
  <si>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</si>
  <si>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</si>
  <si>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</si>
  <si>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</si>
  <si>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</si>
  <si>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</si>
  <si>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</si>
  <si>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</si>
  <si>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</si>
  <si>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</si>
  <si>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</si>
  <si>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</si>
  <si>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</si>
  <si>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</si>
  <si>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</si>
  <si>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</si>
  <si>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</si>
  <si>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</si>
  <si>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</si>
  <si>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</si>
  <si>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</si>
  <si>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</si>
  <si>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</si>
  <si>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</si>
  <si>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</si>
  <si>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</si>
  <si>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</si>
  <si>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</si>
  <si>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</si>
  <si>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</si>
  <si>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</si>
  <si>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</si>
  <si>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</si>
  <si>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</si>
  <si>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</si>
  <si>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</si>
  <si>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</si>
  <si>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</si>
  <si>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</si>
  <si>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</si>
  <si>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</si>
  <si>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</si>
  <si>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</si>
  <si>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</si>
  <si>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</si>
  <si>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</si>
  <si>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</si>
  <si>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</si>
  <si>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</si>
  <si>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</si>
  <si>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</si>
  <si>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</si>
  <si>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</si>
  <si>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</si>
  <si>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</si>
  <si>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</si>
  <si>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</si>
  <si>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</si>
  <si>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</si>
  <si>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</si>
  <si>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</si>
  <si>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</si>
  <si>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</si>
  <si>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</si>
  <si>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</si>
  <si>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</si>
  <si>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</si>
  <si>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</si>
  <si>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</si>
  <si>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</si>
  <si>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</si>
  <si>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</si>
  <si>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</si>
  <si>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</si>
  <si>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</si>
  <si>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</si>
  <si>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</si>
  <si>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</si>
  <si>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</si>
  <si>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</si>
  <si>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</si>
  <si>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</si>
  <si>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</si>
  <si>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</si>
  <si>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</si>
  <si>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</si>
  <si>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</si>
  <si>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</si>
  <si>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</si>
  <si>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</si>
  <si>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</si>
  <si>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</si>
  <si>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</si>
  <si>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</si>
  <si>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</si>
  <si>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</si>
  <si>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</si>
  <si>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</si>
  <si>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</si>
  <si>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</si>
  <si>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</si>
  <si>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</si>
  <si>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</si>
  <si>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</si>
  <si>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</si>
  <si>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</si>
  <si>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</si>
  <si>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</si>
  <si>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</si>
  <si>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</si>
  <si>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</si>
  <si>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</si>
  <si>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</si>
  <si>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</si>
  <si>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</si>
  <si>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</si>
  <si>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</si>
  <si>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</si>
  <si>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</si>
  <si>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</si>
  <si>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</si>
  <si>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</si>
  <si>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</si>
  <si>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</si>
  <si>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</si>
  <si>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</si>
  <si>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</si>
  <si>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</si>
  <si>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</si>
  <si>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</si>
  <si>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</si>
  <si>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</si>
  <si>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</si>
  <si>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</si>
  <si>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</si>
  <si>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</si>
  <si>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</si>
  <si>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</si>
  <si>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</si>
  <si>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</si>
  <si>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</si>
  <si>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</si>
  <si>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</si>
  <si>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</si>
  <si>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</si>
  <si>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</si>
  <si>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</si>
  <si>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</si>
  <si>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</si>
  <si>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</si>
  <si>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</si>
  <si>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</si>
  <si>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</si>
  <si>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</si>
  <si>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</si>
  <si>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</si>
  <si>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</si>
  <si>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</si>
  <si>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</si>
  <si>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</si>
  <si>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</si>
  <si>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</si>
  <si>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</si>
  <si>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</si>
  <si>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</si>
  <si>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</si>
  <si>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</si>
  <si>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</si>
  <si>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</si>
  <si>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</si>
  <si>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</si>
  <si>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</si>
  <si>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</si>
  <si>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</si>
  <si>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</si>
  <si>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</si>
  <si>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</si>
  <si>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</si>
  <si>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</si>
  <si>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</si>
  <si>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</si>
  <si>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</si>
  <si>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</si>
  <si>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</si>
  <si>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</si>
  <si>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</si>
  <si>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</si>
  <si>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</si>
  <si>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</si>
  <si>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</si>
  <si>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</si>
  <si>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</si>
  <si>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</si>
  <si>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</si>
  <si>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</si>
  <si>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</si>
  <si>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</si>
  <si>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</si>
  <si>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</si>
  <si>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</si>
  <si>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</si>
  <si>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</si>
  <si>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</si>
  <si>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</si>
  <si>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</si>
  <si>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</si>
  <si>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</si>
  <si>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</si>
  <si>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</si>
  <si>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</si>
  <si>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</si>
  <si>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</si>
  <si>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</si>
  <si>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</si>
  <si>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</si>
  <si>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</si>
  <si>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</si>
  <si>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</si>
  <si>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</si>
  <si>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</si>
  <si>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</si>
  <si>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</si>
  <si>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</si>
  <si>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</si>
  <si>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</si>
  <si>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</si>
  <si>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</si>
  <si>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</si>
  <si>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</si>
  <si>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</si>
  <si>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</si>
  <si>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</si>
  <si>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</si>
  <si>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</si>
  <si>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</si>
  <si>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</si>
  <si>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</si>
  <si>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</si>
  <si>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</si>
  <si>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</si>
  <si>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</si>
  <si>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</si>
  <si>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</si>
  <si>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</si>
  <si>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</si>
  <si>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</si>
  <si>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</si>
  <si>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</si>
  <si>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</si>
  <si>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</si>
  <si>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</si>
  <si>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</si>
  <si>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</si>
  <si>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</si>
  <si>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</si>
  <si>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</si>
  <si>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</si>
  <si>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</si>
  <si>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</si>
  <si>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</si>
  <si>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</si>
  <si>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</si>
  <si>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</si>
  <si>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</si>
  <si>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</si>
  <si>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</si>
  <si>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</si>
  <si>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</si>
  <si>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</si>
  <si>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</si>
  <si>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</si>
  <si>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</si>
  <si>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</si>
  <si>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</si>
  <si>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</si>
  <si>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</si>
  <si>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</si>
  <si>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</si>
  <si>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</si>
  <si>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</si>
  <si>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</si>
  <si>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</si>
  <si>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</si>
  <si>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</si>
  <si>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</si>
  <si>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</si>
  <si>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</si>
  <si>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</si>
  <si>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</si>
  <si>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</si>
  <si>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</si>
  <si>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</si>
  <si>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</si>
  <si>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</si>
  <si>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</si>
  <si>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</si>
  <si>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</si>
  <si>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</si>
  <si>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</si>
  <si>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</si>
  <si>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</si>
  <si>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</si>
  <si>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</si>
  <si>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</si>
  <si>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</si>
  <si>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</si>
  <si>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</si>
  <si>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</si>
  <si>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</si>
  <si>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</si>
  <si>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</si>
  <si>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</si>
  <si>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</si>
  <si>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</si>
  <si>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</si>
  <si>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</si>
  <si>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</si>
  <si>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</si>
  <si>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</si>
  <si>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</si>
  <si>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</si>
  <si>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</si>
  <si>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</si>
  <si>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</si>
  <si>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</si>
  <si>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</si>
  <si>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</si>
  <si>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</si>
  <si>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</si>
  <si>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</si>
  <si>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</si>
  <si>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</si>
  <si>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</si>
  <si>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</si>
  <si>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</si>
  <si>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</si>
  <si>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</si>
  <si>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</si>
  <si>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</si>
  <si>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</si>
  <si>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</si>
  <si>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</si>
  <si>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</si>
  <si>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</si>
  <si>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</si>
  <si>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</si>
  <si>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</si>
  <si>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</si>
  <si>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</si>
  <si>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</si>
  <si>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</si>
  <si>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</si>
  <si>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</si>
  <si>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</si>
  <si>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</si>
  <si>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</si>
  <si>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</si>
  <si>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</si>
  <si>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</si>
  <si>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</si>
  <si>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</si>
  <si>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</si>
  <si>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</si>
  <si>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</si>
  <si>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</si>
  <si>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</si>
  <si>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</si>
  <si>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</si>
  <si>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</si>
  <si>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</si>
  <si>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</si>
  <si>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</si>
  <si>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</si>
  <si>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</si>
  <si>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</si>
  <si>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</si>
  <si>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</si>
  <si>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</si>
  <si>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</si>
  <si>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</si>
  <si>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</si>
  <si>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</si>
  <si>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</si>
  <si>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</si>
  <si>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</si>
  <si>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</si>
  <si>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</si>
  <si>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</si>
  <si>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</si>
  <si>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</si>
  <si>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</si>
  <si>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</si>
  <si>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</si>
  <si>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</si>
  <si>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</si>
  <si>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</si>
  <si>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</si>
  <si>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</si>
  <si>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</si>
  <si>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</si>
  <si>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</si>
  <si>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</si>
  <si>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</si>
  <si>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</si>
  <si>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</si>
  <si>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</si>
  <si>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</si>
  <si>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</si>
  <si>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</si>
  <si>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</si>
  <si>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</si>
  <si>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</si>
  <si>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</si>
  <si>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</si>
  <si>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</si>
  <si>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</si>
  <si>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</si>
  <si>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</si>
  <si>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</si>
  <si>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</si>
  <si>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</si>
  <si>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</si>
  <si>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</si>
  <si>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</si>
  <si>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</si>
  <si>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</si>
  <si>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</si>
  <si>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</si>
  <si>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</si>
  <si>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</si>
  <si>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</si>
  <si>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</si>
  <si>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</si>
  <si>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</si>
  <si>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</si>
  <si>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</si>
  <si>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</si>
  <si>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</si>
  <si>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</si>
  <si>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</si>
  <si>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</si>
  <si>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</si>
  <si>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</si>
  <si>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</si>
  <si>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</si>
  <si>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</si>
  <si>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</si>
  <si>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</si>
  <si>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</si>
  <si>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</si>
  <si>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</si>
  <si>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</si>
  <si>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</si>
  <si>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</si>
  <si>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</si>
  <si>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</si>
  <si>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</si>
  <si>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</si>
  <si>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</si>
  <si>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</si>
  <si>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</si>
  <si>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</si>
  <si>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</si>
  <si>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</si>
  <si>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</si>
  <si>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</si>
  <si>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</si>
  <si>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</si>
  <si>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</si>
  <si>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</si>
  <si>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</si>
  <si>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</si>
  <si>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</si>
  <si>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</si>
  <si>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</si>
  <si>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</si>
  <si>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</si>
  <si>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</si>
  <si>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</si>
  <si>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</si>
  <si>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</si>
  <si>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</si>
  <si>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</si>
  <si>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</si>
  <si>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</si>
  <si>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</si>
  <si>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</si>
  <si>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</si>
  <si>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</si>
  <si>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</si>
  <si>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</si>
  <si>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</si>
  <si>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</si>
  <si>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</si>
  <si>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</si>
  <si>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</si>
  <si>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</si>
  <si>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</si>
  <si>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</si>
  <si>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</si>
  <si>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</si>
  <si>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</si>
  <si>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</si>
  <si>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</si>
  <si>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</si>
  <si>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</si>
  <si>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</si>
  <si>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</si>
  <si>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</si>
  <si>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</si>
  <si>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</si>
  <si>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</si>
  <si>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</si>
  <si>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</si>
  <si>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</si>
  <si>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</si>
  <si>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</si>
  <si>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</si>
  <si>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</si>
  <si>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</si>
  <si>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</si>
  <si>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</si>
  <si>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</si>
  <si>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</si>
  <si>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</si>
  <si>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</si>
  <si>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</si>
  <si>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</si>
  <si>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</si>
  <si>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</si>
  <si>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</si>
  <si>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</si>
  <si>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</si>
  <si>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</si>
  <si>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</si>
  <si>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</si>
  <si>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</si>
  <si>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</si>
  <si>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</si>
  <si>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</si>
  <si>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</si>
  <si>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</si>
  <si>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</si>
  <si>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</si>
  <si>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</si>
  <si>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</si>
  <si>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</si>
  <si>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</si>
  <si>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</si>
  <si>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</si>
  <si>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</si>
  <si>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</si>
  <si>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</si>
  <si>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</si>
  <si>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</si>
  <si>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</si>
  <si>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</si>
  <si>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</si>
  <si>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</si>
  <si>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</si>
  <si>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</si>
  <si>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</si>
  <si>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</si>
  <si>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</si>
  <si>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</si>
  <si>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</si>
  <si>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</si>
  <si>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</si>
  <si>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</si>
  <si>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</si>
  <si>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</si>
  <si>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</si>
  <si>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</si>
  <si>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</si>
  <si>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</si>
  <si>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</si>
  <si>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</si>
  <si>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</si>
  <si>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</si>
  <si>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</si>
  <si>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</si>
  <si>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</si>
  <si>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</si>
  <si>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</si>
  <si>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</si>
  <si>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</si>
  <si>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</si>
  <si>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</si>
  <si>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</si>
  <si>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</si>
  <si>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</si>
  <si>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</si>
  <si>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</si>
  <si>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</si>
  <si>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</si>
  <si>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</si>
  <si>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</si>
  <si>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</si>
  <si>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</si>
  <si>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</si>
  <si>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</si>
  <si>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</si>
  <si>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</si>
  <si>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</si>
  <si>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</si>
  <si>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</si>
  <si>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</si>
  <si>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</si>
  <si>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</si>
  <si>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</si>
  <si>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</si>
  <si>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</si>
  <si>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</si>
  <si>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</si>
  <si>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</si>
  <si>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</si>
  <si>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</si>
  <si>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</si>
  <si>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</si>
  <si>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</si>
  <si>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</si>
  <si>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</si>
  <si>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</si>
  <si>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</si>
  <si>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</si>
  <si>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</si>
  <si>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</si>
  <si>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</si>
  <si>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</si>
  <si>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</si>
  <si>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</si>
  <si>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</si>
  <si>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</si>
  <si>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</si>
  <si>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</si>
  <si>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</si>
  <si>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</si>
  <si>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</si>
  <si>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</si>
  <si>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</si>
  <si>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</si>
  <si>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</si>
  <si>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</si>
  <si>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</si>
  <si>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</si>
  <si>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</si>
  <si>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</si>
  <si>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</si>
  <si>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</si>
  <si>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</si>
  <si>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</si>
  <si>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</si>
  <si>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</si>
  <si>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</si>
  <si>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</si>
  <si>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</si>
  <si>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</si>
  <si>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</si>
  <si>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</si>
  <si>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</si>
  <si>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</si>
  <si>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</si>
  <si>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</si>
  <si>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</si>
  <si>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</si>
  <si>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</si>
  <si>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</si>
  <si>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</si>
  <si>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</si>
  <si>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</si>
  <si>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</si>
  <si>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</si>
  <si>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</si>
  <si>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</si>
  <si>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</si>
  <si>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</si>
  <si>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</si>
  <si>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</si>
  <si>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</si>
  <si>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</si>
  <si>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</si>
  <si>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</si>
  <si>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</si>
  <si>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</si>
  <si>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</si>
  <si>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</si>
  <si>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</si>
  <si>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</si>
  <si>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</si>
  <si>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</si>
  <si>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</si>
  <si>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</si>
  <si>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</si>
  <si>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</si>
  <si>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</si>
  <si>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</si>
  <si>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</si>
  <si>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</si>
  <si>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</si>
  <si>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</si>
  <si>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</si>
  <si>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</si>
  <si>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</si>
  <si>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</si>
  <si>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</si>
  <si>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</si>
  <si>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</si>
  <si>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</si>
  <si>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</si>
  <si>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</si>
  <si>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</si>
  <si>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</si>
  <si>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</si>
  <si>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</si>
  <si>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</si>
  <si>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</si>
  <si>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</si>
  <si>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</si>
  <si>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</si>
  <si>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</si>
  <si>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</si>
  <si>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</si>
  <si>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</si>
  <si>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</si>
  <si>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</si>
  <si>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</si>
  <si>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</si>
  <si>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</si>
  <si>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</si>
  <si>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</si>
  <si>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</si>
  <si>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</si>
  <si>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</si>
  <si>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</si>
  <si>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</si>
  <si>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</si>
  <si>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</si>
  <si>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</si>
  <si>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</si>
  <si>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</si>
  <si>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</si>
  <si>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</si>
  <si>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</si>
  <si>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</si>
  <si>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</si>
  <si>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</si>
  <si>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</si>
  <si>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</si>
  <si>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</si>
  <si>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</si>
  <si>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</si>
  <si>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</si>
  <si>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</si>
  <si>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</si>
  <si>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</si>
  <si>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</si>
  <si>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</si>
  <si>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</si>
  <si>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</si>
  <si>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</si>
  <si>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</si>
  <si>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</si>
  <si>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</si>
  <si>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</si>
  <si>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</si>
  <si>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</si>
  <si>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</si>
  <si>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</si>
  <si>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</si>
  <si>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</si>
  <si>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</si>
  <si>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</si>
  <si>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</si>
  <si>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</si>
  <si>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</si>
  <si>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</si>
  <si>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</si>
  <si>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</si>
  <si>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</si>
  <si>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</si>
  <si>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</si>
  <si>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</si>
  <si>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</si>
  <si>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</si>
  <si>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</si>
  <si>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</si>
  <si>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</si>
  <si>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</si>
  <si>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</si>
  <si>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</si>
  <si>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</si>
  <si>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</si>
  <si>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</si>
  <si>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</si>
  <si>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</si>
  <si>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</si>
  <si>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</si>
  <si>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</si>
  <si>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</si>
  <si>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</si>
  <si>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</si>
  <si>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</si>
  <si>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</si>
  <si>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</si>
  <si>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</si>
  <si>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</si>
  <si>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</si>
  <si>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</si>
  <si>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</si>
  <si>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</si>
  <si>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</si>
  <si>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</si>
  <si>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</si>
  <si>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</si>
  <si>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</si>
  <si>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</si>
  <si>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</si>
  <si>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</si>
  <si>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</si>
  <si>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</si>
  <si>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</si>
  <si>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</si>
  <si>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</si>
  <si>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</si>
  <si>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</si>
  <si>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</si>
  <si>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</si>
  <si>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</si>
  <si>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</si>
  <si>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</si>
  <si>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</si>
  <si>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</si>
  <si>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</si>
  <si>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</si>
  <si>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</si>
  <si>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</si>
  <si>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</si>
  <si>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</si>
  <si>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</si>
  <si>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</si>
  <si>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</si>
  <si>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</si>
  <si>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</si>
  <si>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</si>
  <si>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</si>
  <si>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</si>
  <si>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</si>
  <si>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</si>
  <si>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</si>
  <si>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</si>
  <si>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</si>
  <si>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</si>
  <si>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</si>
  <si>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</si>
  <si>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</si>
  <si>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</si>
  <si>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</si>
  <si>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</si>
  <si>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</si>
  <si>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</si>
  <si>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</si>
  <si>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</si>
  <si>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</si>
  <si>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</si>
  <si>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</si>
  <si>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</si>
  <si>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</si>
  <si>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</si>
  <si>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</si>
  <si>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</si>
  <si>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</si>
  <si>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</si>
  <si>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</si>
  <si>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</si>
  <si>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</si>
  <si>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</si>
  <si>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</si>
  <si>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</si>
  <si>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</si>
  <si>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</si>
  <si>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</si>
  <si>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</si>
  <si>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</si>
  <si>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</si>
  <si>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</si>
  <si>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</si>
  <si>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</si>
  <si>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</si>
  <si>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</si>
  <si>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</si>
  <si>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</si>
  <si>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</si>
  <si>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</si>
  <si>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</si>
  <si>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</si>
  <si>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</si>
  <si>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</si>
  <si>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</si>
  <si>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</si>
  <si>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</si>
  <si>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</si>
  <si>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</si>
  <si>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</si>
  <si>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</si>
  <si>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</si>
  <si>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</si>
  <si>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</si>
  <si>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</si>
  <si>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</si>
  <si>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</si>
  <si>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</si>
  <si>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</si>
  <si>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</si>
  <si>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</si>
  <si>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</si>
  <si>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</si>
  <si>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</si>
  <si>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</si>
  <si>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</si>
  <si>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</si>
  <si>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</si>
  <si>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</si>
  <si>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</si>
  <si>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</si>
  <si>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</si>
  <si>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</si>
  <si>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</si>
  <si>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</si>
  <si>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</si>
  <si>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</si>
  <si>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</si>
  <si>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</si>
  <si>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</si>
  <si>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</si>
  <si>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</si>
  <si>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</si>
  <si>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</si>
  <si>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</si>
  <si>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</si>
  <si>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</si>
  <si>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</si>
  <si>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</si>
  <si>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</si>
  <si>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</si>
  <si>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</si>
  <si>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</si>
  <si>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</si>
  <si>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</si>
  <si>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</si>
  <si>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</si>
  <si>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</si>
  <si>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</si>
  <si>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</si>
  <si>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</si>
  <si>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</si>
  <si>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</si>
  <si>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</si>
  <si>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</si>
  <si>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</si>
  <si>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</si>
  <si>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</si>
  <si>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</si>
  <si>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</si>
  <si>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</si>
  <si>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</si>
  <si>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</si>
  <si>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</si>
  <si>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</si>
  <si>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</si>
  <si>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</si>
  <si>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</si>
  <si>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</si>
  <si>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</si>
  <si>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</si>
  <si>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</si>
  <si>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</si>
  <si>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</si>
  <si>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</si>
  <si>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</si>
  <si>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</si>
  <si>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</si>
  <si>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</si>
  <si>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</si>
  <si>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</si>
  <si>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</si>
  <si>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</si>
  <si>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</si>
  <si>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</si>
  <si>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</si>
  <si>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</si>
  <si>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</si>
  <si>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</si>
  <si>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</si>
  <si>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</si>
  <si>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</si>
  <si>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</si>
  <si>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</si>
  <si>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</si>
  <si>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</si>
  <si>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</si>
  <si>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</si>
  <si>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</si>
  <si>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</si>
  <si>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</si>
  <si>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</si>
  <si>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</si>
  <si>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</si>
  <si>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</si>
  <si>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</si>
  <si>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</si>
  <si>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</si>
  <si>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</si>
  <si>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</si>
  <si>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</si>
  <si>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</si>
  <si>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</si>
  <si>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</si>
  <si>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</si>
  <si>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</si>
  <si>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</si>
  <si>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</si>
  <si>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</si>
  <si>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</si>
  <si>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</si>
  <si>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</si>
  <si>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</si>
  <si>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</si>
  <si>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</si>
  <si>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</si>
  <si>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</si>
  <si>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</si>
  <si>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</si>
  <si>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</si>
  <si>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</si>
  <si>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</si>
  <si>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</si>
  <si>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</si>
  <si>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</si>
  <si>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</si>
  <si>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</si>
  <si>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</si>
  <si>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</si>
  <si>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</si>
  <si>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</si>
  <si>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</si>
  <si>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</si>
  <si>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</si>
  <si>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</si>
  <si>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</si>
  <si>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</si>
  <si>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</si>
  <si>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</si>
  <si>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</si>
  <si>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</si>
  <si>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</si>
  <si>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</si>
  <si>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</si>
  <si>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</si>
  <si>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</si>
  <si>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</si>
  <si>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</si>
  <si>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</si>
  <si>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</si>
  <si>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</si>
  <si>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</si>
  <si>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</si>
  <si>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</si>
  <si>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</si>
  <si>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</si>
  <si>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</si>
  <si>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</si>
  <si>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</si>
  <si>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</si>
  <si>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</si>
  <si>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</si>
  <si>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</si>
  <si>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</si>
  <si>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</si>
  <si>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</si>
  <si>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</si>
  <si>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</si>
  <si>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</si>
  <si>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</si>
  <si>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</si>
  <si>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</si>
  <si>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</si>
  <si>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</si>
  <si>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</si>
  <si>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</si>
  <si>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</si>
  <si>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</si>
  <si>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</si>
  <si>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</si>
  <si>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</si>
  <si>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</si>
  <si>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</si>
  <si>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</si>
  <si>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</si>
  <si>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</si>
  <si>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</si>
  <si>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</si>
  <si>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</si>
  <si>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</si>
  <si>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</si>
  <si>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</si>
  <si>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</si>
  <si>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</si>
  <si>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</si>
  <si>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</si>
  <si>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</si>
  <si>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</si>
  <si>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</si>
  <si>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</si>
  <si>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</si>
  <si>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</si>
  <si>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</si>
  <si>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</si>
  <si>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</si>
  <si>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</si>
  <si>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</si>
  <si>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</si>
  <si>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</si>
  <si>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</si>
  <si>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</si>
  <si>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</si>
  <si>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</si>
  <si>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</si>
  <si>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</si>
  <si>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</si>
  <si>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</si>
  <si>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</si>
  <si>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</si>
  <si>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</si>
  <si>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</si>
  <si>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</si>
  <si>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</si>
  <si>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</si>
  <si>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</si>
  <si>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</si>
  <si>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</si>
  <si>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</si>
  <si>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</si>
  <si>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</si>
  <si>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</si>
  <si>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</si>
  <si>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</si>
  <si>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</si>
  <si>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</si>
  <si>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</si>
  <si>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</si>
  <si>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</si>
  <si>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</si>
  <si>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</si>
  <si>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</si>
  <si>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</si>
  <si>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</si>
  <si>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</si>
  <si>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</si>
  <si>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</si>
  <si>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</si>
  <si>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</si>
  <si>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</si>
  <si>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</si>
  <si>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</si>
  <si>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</si>
  <si>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</si>
  <si>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</si>
  <si>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</si>
  <si>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</si>
  <si>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</si>
  <si>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</si>
  <si>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</si>
  <si>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</si>
  <si>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</si>
  <si>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</si>
  <si>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</si>
  <si>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</si>
  <si>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</si>
  <si>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</si>
  <si>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</si>
  <si>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</si>
  <si>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</si>
  <si>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</si>
  <si>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</si>
  <si>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</si>
  <si>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</si>
  <si>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</si>
  <si>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</si>
  <si>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</si>
  <si>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</si>
  <si>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</si>
  <si>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</si>
  <si>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</si>
  <si>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</si>
  <si>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</si>
  <si>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</si>
  <si>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</si>
  <si>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</si>
  <si>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</si>
  <si>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</si>
  <si>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</si>
  <si>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</si>
  <si>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</si>
  <si>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</si>
  <si>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</si>
  <si>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</si>
  <si>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</si>
  <si>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</si>
  <si>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</si>
  <si>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</si>
  <si>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</si>
  <si>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</si>
  <si>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</si>
  <si>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</si>
  <si>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</si>
  <si>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</si>
  <si>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</si>
  <si>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</si>
  <si>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</si>
  <si>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</si>
  <si>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</si>
  <si>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</si>
  <si>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</si>
  <si>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</si>
  <si>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</si>
  <si>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</si>
  <si>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</si>
  <si>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</si>
  <si>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</si>
  <si>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</si>
  <si>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</si>
  <si>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</si>
  <si>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</si>
  <si>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</si>
  <si>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</si>
  <si>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</si>
  <si>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</si>
  <si>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</si>
  <si>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</si>
  <si>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</si>
  <si>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</si>
  <si>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</si>
  <si>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</si>
  <si>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</si>
  <si>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</si>
  <si>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</si>
  <si>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</si>
  <si>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</si>
  <si>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</si>
  <si>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</si>
  <si>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</si>
  <si>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</si>
  <si>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</si>
  <si>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</si>
  <si>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</si>
  <si>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</si>
  <si>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</si>
  <si>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</si>
  <si>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</si>
  <si>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</si>
  <si>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</si>
  <si>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</si>
  <si>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</si>
  <si>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</si>
  <si>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</si>
  <si>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</si>
  <si>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</si>
  <si>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</si>
  <si>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</si>
  <si>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</si>
  <si>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</si>
  <si>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</si>
  <si>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</si>
  <si>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</si>
  <si>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</si>
  <si>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</si>
  <si>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</si>
  <si>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</si>
  <si>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</si>
  <si>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</si>
  <si>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</si>
  <si>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</si>
  <si>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</si>
  <si>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</si>
  <si>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</si>
  <si>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</si>
  <si>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</si>
  <si>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</si>
  <si>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</si>
  <si>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</si>
  <si>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</si>
  <si>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</si>
  <si>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</si>
  <si>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</si>
  <si>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</si>
  <si>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</si>
  <si>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</si>
  <si>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</si>
  <si>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</si>
  <si>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</si>
  <si>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</si>
  <si>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</si>
  <si>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</si>
  <si>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</si>
  <si>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</si>
  <si>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</si>
  <si>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</si>
  <si>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</si>
  <si>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</si>
  <si>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</si>
  <si>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</si>
  <si>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</si>
  <si>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</si>
  <si>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</si>
  <si>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</si>
  <si>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</si>
  <si>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</si>
  <si>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</si>
  <si>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</si>
  <si>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</si>
  <si>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</si>
  <si>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</si>
  <si>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</si>
  <si>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</si>
  <si>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</si>
  <si>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</si>
  <si>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</si>
  <si>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</si>
  <si>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</si>
  <si>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</si>
  <si>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</si>
  <si>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</si>
  <si>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</si>
  <si>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</si>
  <si>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</si>
  <si>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</si>
  <si>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</si>
  <si>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</si>
  <si>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</si>
  <si>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</si>
  <si>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</si>
  <si>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</si>
  <si>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</si>
  <si>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</si>
  <si>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</si>
  <si>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</si>
  <si>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</si>
  <si>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</si>
  <si>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</si>
  <si>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</si>
  <si>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</si>
  <si>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</si>
  <si>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</si>
  <si>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</si>
  <si>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</si>
  <si>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</si>
  <si>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</si>
  <si>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</si>
  <si>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</si>
  <si>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</si>
  <si>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</si>
  <si>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</si>
  <si>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</si>
  <si>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</si>
  <si>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</si>
  <si>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</si>
  <si>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</si>
  <si>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</si>
  <si>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</si>
  <si>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</si>
  <si>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</si>
  <si>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</si>
  <si>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</si>
  <si>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</si>
  <si>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</si>
  <si>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</si>
  <si>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</si>
  <si>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</si>
  <si>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</si>
  <si>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</si>
  <si>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</si>
  <si>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</si>
  <si>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</si>
  <si>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</si>
  <si>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</si>
  <si>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</si>
  <si>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</si>
  <si>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</si>
  <si>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</si>
  <si>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</si>
  <si>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</si>
  <si>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</si>
  <si>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</si>
  <si>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</si>
  <si>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</si>
  <si>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</si>
  <si>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</si>
  <si>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</si>
  <si>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</si>
  <si>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</si>
  <si>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</si>
  <si>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</si>
  <si>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</si>
  <si>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</si>
  <si>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</si>
  <si>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</si>
  <si>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</si>
  <si>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</si>
  <si>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</si>
  <si>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</si>
  <si>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</si>
  <si>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</si>
  <si>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</si>
  <si>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</si>
  <si>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</si>
  <si>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</si>
  <si>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</si>
  <si>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</si>
  <si>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</si>
  <si>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</si>
  <si>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</si>
  <si>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</si>
  <si>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</si>
  <si>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</si>
  <si>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</si>
  <si>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</si>
  <si>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</si>
  <si>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</si>
  <si>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</si>
  <si>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</si>
  <si>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</si>
  <si>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</si>
  <si>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</si>
  <si>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</si>
  <si>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</si>
  <si>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</si>
  <si>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</si>
  <si>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</si>
  <si>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</si>
  <si>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</si>
  <si>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</si>
  <si>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</si>
  <si>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</si>
  <si>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</si>
  <si>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</si>
  <si>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</si>
  <si>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</si>
  <si>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</si>
  <si>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</si>
  <si>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</si>
  <si>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</si>
  <si>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</si>
  <si>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</si>
  <si>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</si>
  <si>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</si>
  <si>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</si>
  <si>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</si>
  <si>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</si>
  <si>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</si>
  <si>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</si>
  <si>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</si>
  <si>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</si>
  <si>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</si>
  <si>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</si>
  <si>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</si>
  <si>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</si>
  <si>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</si>
  <si>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</si>
  <si>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</si>
  <si>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</si>
  <si>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</si>
  <si>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</si>
  <si>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</si>
  <si>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</si>
  <si>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</si>
  <si>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</si>
  <si>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</si>
  <si>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</si>
  <si>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</si>
  <si>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</si>
  <si>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</si>
  <si>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</si>
  <si>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</si>
  <si>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</si>
  <si>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</si>
  <si>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</si>
  <si>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</si>
  <si>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</si>
  <si>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</si>
  <si>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</si>
  <si>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</si>
  <si>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</si>
  <si>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</si>
  <si>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</si>
  <si>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</si>
  <si>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</si>
  <si>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</si>
  <si>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</si>
  <si>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</si>
  <si>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</si>
  <si>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</si>
  <si>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</si>
  <si>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</si>
  <si>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</si>
  <si>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</si>
  <si>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</si>
  <si>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</si>
  <si>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</si>
  <si>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</si>
  <si>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</si>
  <si>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</si>
  <si>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</si>
  <si>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</si>
  <si>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</si>
  <si>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</si>
  <si>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</si>
  <si>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</si>
  <si>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</si>
  <si>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</si>
  <si>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</si>
  <si>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</si>
  <si>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</si>
  <si>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</si>
  <si>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</si>
  <si>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</si>
  <si>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</si>
  <si>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</si>
  <si>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</si>
  <si>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</si>
  <si>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</si>
  <si>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</si>
  <si>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</si>
  <si>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</si>
  <si>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</si>
  <si>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</si>
  <si>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</si>
  <si>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</si>
  <si>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</si>
  <si>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</si>
  <si>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</si>
  <si>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</si>
  <si>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</si>
  <si>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</si>
  <si>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</si>
  <si>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</si>
  <si>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</si>
  <si>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</si>
  <si>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</si>
  <si>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</si>
  <si>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</si>
  <si>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</si>
  <si>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</si>
  <si>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</si>
  <si>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</si>
  <si>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</si>
  <si>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</si>
  <si>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</si>
  <si>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</si>
  <si>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</si>
  <si>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</si>
  <si>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</si>
  <si>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</si>
  <si>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</si>
  <si>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</si>
  <si>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</si>
  <si>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</si>
  <si>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</si>
  <si>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</si>
  <si>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</si>
  <si>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</si>
  <si>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</si>
  <si>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</si>
  <si>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</si>
  <si>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</si>
  <si>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</si>
  <si>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</si>
  <si>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</si>
  <si>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</si>
  <si>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</si>
  <si>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</si>
  <si>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</si>
  <si>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</si>
  <si>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</si>
  <si>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</si>
  <si>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</si>
  <si>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</si>
  <si>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</si>
  <si>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</si>
  <si>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</si>
  <si>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</si>
  <si>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</si>
  <si>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</si>
  <si>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</si>
  <si>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</si>
  <si>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</si>
  <si>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</si>
  <si>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</si>
  <si>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</si>
  <si>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</si>
  <si>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</si>
  <si>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</si>
  <si>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</si>
  <si>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</si>
  <si>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</si>
  <si>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</si>
  <si>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</si>
  <si>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</si>
  <si>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</si>
  <si>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</si>
  <si>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</si>
  <si>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</si>
  <si>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</si>
  <si>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</si>
  <si>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</si>
  <si>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</si>
  <si>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</si>
  <si>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</si>
  <si>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</si>
  <si>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</si>
  <si>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</si>
  <si>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</si>
  <si>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</si>
  <si>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</si>
  <si>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</si>
  <si>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</si>
  <si>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</si>
  <si>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</si>
  <si>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</si>
  <si>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</si>
  <si>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</si>
  <si>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</si>
  <si>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</si>
  <si>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</si>
  <si>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</si>
  <si>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</si>
  <si>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</si>
  <si>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</si>
  <si>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</si>
  <si>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</si>
  <si>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</si>
  <si>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</si>
  <si>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</si>
  <si>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</si>
  <si>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</si>
  <si>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</si>
  <si>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</si>
  <si>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</si>
  <si>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</si>
  <si>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</si>
  <si>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</si>
  <si>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</si>
  <si>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</si>
  <si>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</si>
  <si>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</si>
  <si>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</si>
  <si>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</si>
  <si>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</si>
  <si>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</si>
  <si>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</si>
  <si>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</si>
  <si>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</si>
  <si>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</si>
  <si>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</si>
  <si>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</si>
  <si>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</si>
  <si>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</si>
  <si>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</si>
  <si>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</si>
  <si>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</si>
  <si>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</si>
  <si>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</si>
  <si>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</si>
  <si>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</si>
  <si>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</si>
  <si>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</si>
  <si>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</si>
  <si>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</si>
  <si>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</si>
  <si>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</si>
  <si>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</si>
  <si>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</si>
  <si>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</si>
  <si>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</si>
  <si>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</si>
  <si>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</si>
  <si>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</si>
  <si>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</si>
  <si>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</si>
  <si>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</si>
  <si>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</si>
  <si>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</si>
  <si>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</si>
  <si>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</si>
  <si>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</si>
  <si>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</si>
  <si>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</si>
  <si>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</si>
  <si>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</si>
  <si>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</si>
  <si>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</si>
  <si>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</si>
  <si>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</si>
  <si>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</si>
  <si>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</si>
  <si>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</si>
  <si>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</si>
  <si>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</si>
  <si>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</si>
  <si>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</si>
  <si>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</si>
  <si>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</si>
  <si>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</si>
  <si>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</si>
  <si>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</si>
  <si>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</si>
  <si>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</si>
  <si>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</si>
  <si>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</si>
  <si>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</si>
  <si>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</si>
  <si>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</si>
  <si>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</si>
  <si>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</si>
  <si>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</si>
  <si>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</si>
  <si>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</si>
  <si>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</si>
  <si>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</si>
  <si>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</si>
  <si>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</si>
  <si>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</si>
  <si>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</si>
  <si>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</si>
  <si>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</si>
  <si>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</si>
  <si>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</si>
  <si>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</si>
  <si>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</si>
  <si>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</si>
  <si>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</si>
  <si>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</si>
  <si>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</si>
  <si>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</si>
  <si>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</si>
  <si>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</si>
  <si>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</si>
  <si>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</si>
  <si>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</si>
  <si>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</si>
  <si>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</si>
  <si>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</si>
  <si>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</si>
  <si>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</si>
  <si>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</si>
  <si>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</si>
  <si>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</si>
  <si>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</si>
  <si>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</si>
  <si>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</si>
  <si>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</si>
  <si>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</si>
  <si>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</si>
  <si>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</si>
  <si>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</si>
  <si>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</si>
  <si>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</si>
  <si>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</si>
  <si>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</si>
  <si>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</si>
  <si>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</si>
  <si>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</si>
  <si>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</si>
  <si>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</si>
  <si>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</si>
  <si>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</si>
  <si>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</si>
  <si>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</si>
  <si>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</si>
  <si>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</si>
  <si>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</si>
  <si>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</si>
  <si>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</si>
  <si>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</si>
  <si>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</si>
  <si>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</si>
  <si>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</si>
  <si>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</si>
  <si>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</si>
  <si>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</si>
  <si>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</si>
  <si>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</si>
  <si>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</si>
  <si>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</si>
  <si>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</si>
  <si>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</si>
  <si>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</si>
  <si>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</si>
  <si>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</si>
  <si>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</si>
  <si>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</si>
  <si>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</si>
  <si>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</si>
  <si>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</si>
  <si>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</si>
  <si>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</si>
  <si>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</si>
  <si>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</si>
  <si>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</si>
  <si>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</si>
  <si>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</si>
  <si>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</si>
  <si>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</si>
  <si>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</si>
  <si>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</si>
  <si>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</si>
  <si>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</si>
  <si>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</si>
  <si>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</si>
  <si>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</si>
  <si>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</si>
  <si>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</si>
  <si>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</si>
  <si>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</si>
  <si>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</si>
  <si>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</si>
  <si>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</si>
  <si>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</si>
  <si>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</si>
  <si>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</si>
  <si>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</si>
  <si>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</si>
  <si>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</si>
  <si>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</si>
  <si>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</si>
  <si>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</si>
  <si>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</si>
  <si>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</si>
  <si>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</si>
  <si>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</si>
  <si>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</si>
  <si>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</si>
  <si>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</si>
  <si>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</si>
  <si>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</si>
  <si>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</si>
  <si>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</si>
  <si>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</si>
  <si>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</si>
  <si>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</si>
  <si>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</si>
  <si>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</si>
  <si>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</si>
  <si>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</si>
  <si>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</si>
  <si>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</si>
  <si>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</si>
  <si>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</si>
  <si>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</si>
  <si>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</si>
  <si>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</si>
  <si>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</si>
  <si>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</si>
  <si>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</si>
  <si>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</si>
  <si>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</si>
  <si>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</si>
  <si>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</si>
  <si>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</si>
  <si>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</si>
  <si>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</si>
  <si>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</si>
  <si>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</si>
  <si>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</si>
  <si>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</si>
  <si>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</si>
  <si>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</si>
  <si>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</si>
  <si>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</si>
  <si>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</si>
  <si>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</si>
  <si>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</si>
  <si>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</si>
  <si>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</si>
  <si>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</si>
  <si>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</si>
  <si>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</si>
  <si>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</si>
  <si>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</si>
  <si>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</si>
  <si>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</si>
  <si>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</si>
  <si>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</si>
  <si>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</si>
  <si>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</si>
  <si>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</si>
  <si>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</si>
  <si>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</si>
  <si>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</si>
  <si>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</si>
  <si>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</si>
  <si>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</si>
  <si>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</si>
  <si>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</si>
  <si>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</si>
  <si>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</si>
  <si>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</si>
  <si>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</si>
  <si>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</si>
  <si>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</si>
  <si>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</si>
  <si>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</si>
  <si>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</si>
  <si>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</si>
  <si>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</si>
  <si>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</si>
  <si>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</si>
  <si>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</si>
  <si>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</si>
  <si>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</si>
  <si>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</si>
  <si>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</si>
  <si>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</si>
  <si>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</si>
  <si>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</si>
  <si>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</si>
  <si>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</si>
  <si>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</si>
  <si>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</si>
  <si>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</si>
  <si>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</si>
  <si>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</si>
  <si>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</si>
  <si>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</si>
  <si>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</si>
  <si>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</si>
  <si>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</si>
  <si>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</si>
  <si>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</si>
  <si>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</si>
  <si>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</si>
  <si>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</si>
  <si>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</si>
  <si>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</si>
  <si>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</si>
  <si>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</si>
  <si>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</si>
  <si>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</si>
  <si>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</si>
  <si>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</si>
  <si>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</si>
  <si>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</si>
  <si>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</si>
  <si>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</si>
  <si>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</si>
  <si>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</si>
  <si>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</si>
  <si>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</si>
  <si>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</si>
  <si>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</si>
  <si>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</si>
  <si>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</si>
  <si>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</si>
  <si>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</si>
  <si>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</si>
  <si>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</si>
  <si>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</si>
  <si>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</si>
  <si>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</si>
  <si>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</si>
  <si>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</si>
  <si>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</si>
  <si>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</si>
  <si>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</si>
  <si>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</si>
  <si>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</si>
  <si>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</si>
  <si>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</si>
  <si>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</si>
  <si>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</si>
  <si>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</si>
  <si>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</si>
  <si>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</si>
  <si>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</si>
  <si>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</si>
  <si>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</si>
  <si>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</si>
  <si>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</si>
  <si>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</si>
  <si>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</si>
  <si>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</si>
  <si>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</si>
  <si>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</si>
  <si>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</si>
  <si>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</si>
  <si>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</si>
  <si>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</si>
  <si>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</si>
  <si>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</si>
  <si>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</si>
  <si>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</si>
  <si>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</si>
  <si>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</si>
  <si>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</si>
  <si>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</si>
  <si>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</si>
  <si>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</si>
  <si>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</si>
  <si>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</si>
  <si>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</si>
  <si>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</si>
  <si>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</si>
  <si>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</si>
  <si>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</si>
  <si>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</si>
  <si>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</si>
  <si>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</si>
  <si>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</si>
  <si>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</si>
  <si>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</si>
  <si>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</si>
  <si>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</si>
  <si>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</si>
  <si>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</si>
  <si>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</si>
  <si>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</si>
  <si>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</si>
  <si>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</si>
  <si>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</si>
  <si>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</si>
  <si>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</si>
  <si>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</si>
  <si>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</si>
  <si>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</si>
  <si>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</si>
  <si>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</si>
  <si>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</si>
  <si>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</si>
  <si>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</si>
  <si>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</si>
  <si>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</si>
  <si>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</si>
  <si>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</si>
  <si>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</si>
  <si>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</si>
  <si>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</si>
  <si>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</si>
  <si>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</si>
  <si>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</si>
  <si>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</si>
  <si>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</si>
  <si>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</si>
  <si>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</si>
  <si>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</si>
  <si>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</si>
  <si>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</si>
  <si>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</si>
  <si>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</si>
  <si>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</si>
  <si>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</si>
  <si>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</si>
  <si>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</si>
  <si>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</si>
  <si>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</si>
  <si>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</si>
  <si>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</si>
  <si>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</si>
  <si>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</si>
  <si>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</si>
  <si>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</si>
  <si>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</si>
  <si>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</si>
  <si>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</si>
  <si>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</si>
  <si>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</si>
  <si>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</si>
  <si>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</si>
  <si>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</si>
  <si>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</si>
  <si>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</si>
  <si>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</si>
  <si>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</si>
  <si>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</si>
  <si>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</si>
  <si>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</si>
  <si>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</si>
  <si>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</si>
  <si>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</si>
  <si>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</si>
  <si>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</si>
  <si>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</si>
  <si>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</si>
  <si>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</si>
  <si>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</si>
  <si>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</si>
  <si>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</si>
  <si>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</si>
  <si>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</si>
  <si>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</si>
  <si>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</si>
  <si>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</si>
  <si>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</si>
  <si>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</si>
  <si>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</si>
  <si>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</si>
  <si>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</si>
  <si>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</si>
  <si>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</si>
  <si>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</si>
  <si>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</si>
  <si>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</si>
  <si>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</si>
  <si>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</si>
  <si>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</si>
  <si>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</si>
  <si>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</si>
  <si>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</si>
  <si>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</si>
  <si>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</si>
  <si>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</si>
  <si>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</si>
  <si>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</si>
  <si>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</si>
  <si>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</si>
  <si>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</si>
  <si>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</si>
  <si>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</si>
  <si>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</si>
  <si>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</si>
  <si>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</si>
  <si>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</si>
  <si>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</si>
  <si>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</si>
  <si>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</si>
  <si>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</si>
  <si>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</si>
  <si>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</si>
  <si>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</si>
  <si>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</si>
  <si>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</si>
  <si>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</si>
  <si>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</si>
  <si>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</si>
  <si>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</si>
  <si>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</si>
  <si>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</si>
  <si>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</si>
  <si>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</si>
  <si>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</si>
  <si>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</si>
  <si>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</si>
  <si>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</si>
  <si>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</si>
  <si>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</si>
  <si>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</si>
  <si>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</si>
  <si>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</si>
  <si>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</si>
  <si>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</si>
  <si>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</si>
  <si>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</si>
  <si>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</si>
  <si>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</si>
  <si>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</si>
  <si>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</si>
  <si>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</si>
  <si>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</si>
  <si>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</si>
  <si>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</si>
  <si>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</si>
  <si>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</si>
  <si>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</si>
  <si>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</si>
  <si>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</si>
  <si>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</si>
  <si>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</si>
  <si>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</si>
  <si>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</si>
  <si>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</si>
  <si>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</si>
  <si>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</si>
  <si>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</si>
  <si>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</si>
  <si>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</si>
  <si>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</si>
  <si>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</si>
  <si>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</si>
  <si>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</si>
  <si>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</si>
  <si>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</si>
  <si>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</si>
  <si>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</si>
  <si>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</si>
  <si>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</si>
  <si>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</si>
  <si>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</si>
  <si>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</si>
  <si>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</si>
  <si>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</si>
  <si>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</si>
  <si>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</si>
  <si>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</si>
  <si>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</si>
  <si>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</si>
  <si>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</si>
  <si>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</si>
  <si>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</si>
  <si>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</si>
  <si>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</si>
  <si>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</si>
  <si>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</si>
  <si>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</si>
  <si>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</si>
  <si>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</si>
  <si>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</si>
  <si>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</si>
  <si>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</si>
  <si>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</si>
  <si>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</si>
  <si>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</si>
  <si>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</si>
  <si>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</si>
  <si>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</si>
  <si>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</si>
  <si>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</si>
  <si>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</si>
  <si>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</si>
  <si>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</si>
  <si>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</si>
  <si>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</si>
  <si>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</si>
  <si>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</si>
  <si>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</si>
  <si>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</si>
  <si>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</si>
  <si>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</si>
  <si>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</si>
  <si>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</si>
  <si>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</si>
  <si>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</si>
  <si>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</si>
  <si>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</si>
  <si>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</si>
  <si>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</si>
  <si>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</si>
  <si>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</si>
  <si>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</si>
  <si>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</si>
  <si>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</si>
  <si>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</si>
  <si>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</si>
  <si>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</si>
  <si>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</si>
  <si>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</si>
  <si>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</si>
  <si>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</si>
  <si>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</si>
  <si>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</si>
  <si>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</si>
  <si>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</si>
  <si>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</si>
  <si>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</si>
  <si>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</si>
  <si>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</si>
  <si>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</si>
  <si>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</si>
  <si>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</si>
  <si>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</si>
  <si>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</si>
  <si>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</si>
  <si>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</si>
  <si>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</si>
  <si>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</si>
  <si>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</si>
  <si>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</si>
  <si>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</si>
  <si>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</si>
  <si>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</si>
  <si>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</si>
  <si>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</si>
  <si>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</si>
  <si>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</si>
  <si>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</si>
  <si>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</si>
  <si>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</si>
  <si>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</si>
  <si>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</si>
  <si>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</si>
  <si>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</si>
  <si>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</si>
  <si>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</si>
  <si>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</si>
  <si>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</si>
  <si>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</si>
  <si>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</si>
  <si>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</si>
  <si>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</si>
  <si>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</si>
  <si>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</si>
  <si>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</si>
  <si>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</si>
  <si>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</si>
  <si>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</si>
  <si>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</si>
  <si>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</si>
  <si>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</si>
  <si>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</si>
  <si>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</si>
  <si>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</si>
  <si>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</si>
  <si>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</si>
  <si>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</si>
  <si>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</si>
  <si>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</si>
  <si>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</si>
  <si>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</si>
  <si>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</si>
  <si>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</si>
  <si>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</si>
  <si>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</si>
  <si>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</si>
  <si>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</si>
  <si>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</si>
  <si>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</si>
  <si>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</si>
  <si>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</si>
  <si>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</si>
  <si>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</si>
  <si>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</si>
  <si>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</si>
  <si>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</si>
  <si>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</si>
  <si>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</si>
  <si>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</si>
  <si>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</si>
  <si>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</si>
  <si>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</si>
  <si>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</si>
  <si>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</si>
  <si>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</si>
  <si>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</si>
  <si>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</si>
  <si>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</si>
  <si>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</si>
  <si>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</si>
  <si>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</si>
  <si>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</si>
  <si>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</si>
  <si>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</si>
  <si>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</si>
  <si>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</si>
  <si>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</si>
  <si>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</si>
  <si>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</si>
  <si>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</si>
  <si>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</si>
  <si>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</si>
  <si>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</si>
  <si>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</si>
  <si>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</si>
  <si>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</si>
  <si>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</si>
  <si>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</si>
  <si>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</si>
  <si>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</si>
  <si>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</si>
  <si>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</si>
  <si>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</si>
  <si>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</si>
  <si>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</si>
  <si>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</si>
  <si>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</si>
  <si>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</si>
  <si>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</si>
  <si>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</si>
  <si>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</si>
  <si>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</si>
  <si>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</si>
  <si>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</si>
  <si>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</si>
  <si>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</si>
  <si>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</si>
  <si>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</si>
  <si>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</si>
  <si>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</si>
  <si>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</si>
  <si>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</si>
  <si>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</si>
  <si>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</si>
  <si>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</si>
  <si>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</si>
  <si>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</si>
  <si>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</si>
  <si>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</si>
  <si>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</si>
  <si>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</si>
  <si>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</si>
  <si>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</si>
  <si>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</si>
  <si>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</si>
  <si>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</si>
  <si>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</si>
  <si>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</si>
  <si>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</si>
  <si>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</si>
  <si>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</si>
  <si>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</si>
  <si>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</si>
  <si>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</si>
  <si>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</si>
  <si>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</si>
  <si>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</si>
  <si>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</si>
  <si>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</si>
  <si>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</si>
  <si>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</si>
  <si>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</si>
  <si>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</si>
  <si>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</si>
  <si>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</si>
  <si>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</si>
  <si>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</si>
  <si>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</si>
  <si>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</si>
  <si>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</si>
  <si>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</si>
  <si>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</si>
  <si>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</si>
  <si>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</si>
  <si>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</si>
  <si>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</si>
  <si>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</si>
  <si>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</si>
  <si>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</si>
  <si>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</si>
  <si>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</si>
  <si>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</si>
  <si>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</si>
  <si>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</si>
  <si>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</si>
  <si>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</si>
  <si>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</si>
  <si>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</si>
  <si>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</si>
  <si>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</si>
  <si>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</si>
  <si>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</si>
  <si>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</si>
  <si>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</si>
  <si>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</si>
  <si>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</si>
  <si>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</si>
  <si>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</si>
  <si>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</si>
  <si>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</si>
  <si>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</si>
  <si>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</si>
  <si>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</si>
  <si>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</si>
  <si>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</si>
  <si>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</si>
  <si>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</si>
  <si>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</si>
  <si>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</si>
  <si>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</si>
  <si>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</si>
  <si>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</si>
  <si>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</si>
  <si>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</si>
  <si>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</si>
  <si>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</si>
  <si>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</si>
  <si>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</si>
  <si>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</si>
  <si>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</si>
  <si>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</si>
  <si>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</si>
  <si>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</si>
  <si>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</si>
  <si>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</si>
  <si>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</si>
  <si>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</si>
  <si>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</si>
  <si>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</si>
  <si>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</si>
  <si>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</si>
  <si>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</si>
  <si>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</si>
  <si>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</si>
  <si>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</si>
  <si>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</si>
  <si>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</si>
  <si>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</si>
  <si>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</si>
  <si>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</si>
  <si>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</si>
  <si>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</si>
  <si>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</si>
  <si>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</si>
  <si>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</si>
  <si>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</si>
  <si>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</si>
  <si>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</si>
  <si>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</si>
  <si>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</si>
  <si>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</si>
  <si>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</si>
  <si>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</si>
  <si>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</si>
  <si>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</si>
  <si>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</si>
  <si>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</si>
  <si>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</si>
  <si>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</si>
  <si>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</si>
  <si>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</si>
  <si>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</si>
  <si>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</si>
  <si>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</si>
  <si>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</si>
  <si>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</si>
  <si>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</si>
  <si>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</si>
  <si>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</si>
  <si>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</si>
  <si>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</si>
  <si>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</si>
  <si>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</si>
  <si>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</si>
  <si>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</si>
  <si>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</si>
  <si>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</si>
  <si>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</si>
  <si>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</si>
  <si>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</si>
  <si>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</si>
  <si>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</si>
  <si>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</si>
  <si>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</si>
  <si>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</si>
  <si>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</si>
  <si>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</si>
  <si>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</si>
  <si>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</si>
  <si>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</si>
  <si>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</si>
  <si>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</si>
  <si>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</si>
  <si>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</si>
  <si>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</si>
  <si>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</si>
  <si>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</si>
  <si>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</si>
  <si>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</si>
  <si>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</si>
  <si>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</si>
  <si>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</si>
  <si>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</si>
  <si>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</si>
  <si>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</si>
  <si>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</si>
  <si>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</si>
  <si>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</si>
  <si>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</si>
  <si>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</si>
  <si>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</si>
  <si>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</si>
  <si>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</si>
  <si>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</si>
  <si>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</si>
  <si>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</si>
  <si>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</si>
  <si>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</si>
  <si>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</si>
  <si>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</si>
  <si>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</si>
  <si>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</si>
  <si>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</si>
  <si>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</si>
  <si>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</si>
  <si>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</si>
  <si>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</si>
  <si>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</si>
  <si>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</si>
  <si>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</si>
  <si>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</si>
  <si>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</si>
  <si>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</si>
  <si>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</si>
  <si>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</si>
  <si>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</si>
  <si>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</si>
  <si>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</si>
  <si>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</si>
  <si>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</si>
  <si>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</si>
  <si>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</si>
  <si>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</si>
  <si>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</si>
  <si>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</si>
  <si>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</si>
  <si>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</si>
  <si>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</si>
  <si>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</si>
  <si>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</si>
  <si>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</si>
  <si>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</si>
  <si>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</si>
  <si>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</si>
  <si>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</si>
  <si>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</si>
  <si>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</si>
  <si>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</si>
  <si>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</si>
  <si>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</si>
  <si>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</si>
  <si>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</si>
  <si>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</si>
  <si>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</si>
  <si>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</si>
  <si>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</si>
  <si>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</si>
  <si>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</si>
  <si>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</si>
  <si>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</si>
  <si>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</si>
  <si>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</si>
  <si>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</si>
  <si>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</si>
  <si>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</si>
  <si>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</si>
  <si>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</si>
  <si>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</si>
  <si>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</si>
  <si>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</si>
  <si>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</si>
  <si>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</si>
  <si>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</si>
  <si>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</si>
  <si>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</si>
  <si>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</si>
  <si>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</si>
  <si>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</si>
  <si>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</si>
  <si>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</si>
  <si>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</si>
  <si>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</si>
  <si>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</si>
  <si>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</si>
  <si>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</si>
  <si>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</si>
  <si>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</si>
  <si>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</si>
  <si>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</si>
  <si>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</si>
  <si>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</si>
  <si>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</si>
  <si>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</si>
  <si>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</si>
  <si>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</si>
  <si>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</si>
  <si>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</si>
  <si>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</si>
  <si>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</si>
  <si>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</si>
  <si>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</si>
  <si>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</si>
  <si>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</si>
  <si>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</si>
  <si>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</si>
  <si>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</si>
  <si>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</si>
  <si>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</si>
  <si>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</si>
  <si>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</si>
  <si>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</si>
  <si>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</si>
  <si>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</si>
  <si>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</si>
  <si>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</si>
  <si>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</si>
  <si>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</si>
  <si>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</si>
  <si>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</si>
  <si>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</si>
  <si>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</si>
  <si>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</si>
  <si>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</si>
  <si>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</si>
  <si>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</si>
  <si>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</si>
  <si>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</si>
  <si>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</si>
  <si>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</si>
  <si>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</si>
  <si>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</si>
  <si>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</si>
  <si>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</si>
  <si>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</si>
  <si>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</si>
  <si>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</si>
  <si>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</si>
  <si>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</si>
  <si>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</si>
  <si>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</si>
  <si>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</si>
  <si>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</si>
  <si>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</si>
  <si>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</si>
  <si>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</si>
  <si>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</si>
  <si>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</si>
  <si>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</si>
  <si>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</si>
  <si>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</si>
  <si>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</si>
  <si>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</si>
  <si>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</si>
  <si>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</si>
  <si>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</si>
  <si>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</si>
  <si>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</si>
  <si>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</si>
  <si>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</si>
  <si>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</si>
  <si>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</si>
  <si>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</si>
  <si>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</si>
  <si>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</si>
  <si>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</si>
  <si>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</si>
  <si>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</si>
  <si>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</si>
  <si>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</si>
  <si>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</si>
  <si>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</si>
  <si>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</si>
  <si>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</si>
  <si>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</si>
  <si>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</si>
  <si>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</si>
  <si>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</si>
  <si>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</si>
  <si>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</si>
  <si>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</si>
  <si>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</si>
  <si>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</si>
  <si>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</si>
  <si>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</si>
  <si>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</si>
  <si>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</si>
  <si>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</si>
  <si>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</si>
  <si>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</si>
  <si>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</si>
  <si>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</si>
  <si>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</si>
  <si>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</si>
  <si>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</si>
  <si>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</si>
  <si>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</si>
  <si>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</si>
  <si>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</si>
  <si>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</si>
  <si>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</si>
  <si>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</si>
  <si>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</si>
  <si>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</si>
  <si>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</si>
  <si>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</si>
  <si>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</si>
  <si>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</si>
  <si>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</si>
  <si>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</si>
  <si>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</si>
  <si>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</si>
  <si>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</si>
  <si>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</si>
  <si>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</si>
  <si>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</si>
  <si>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</si>
  <si>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</si>
  <si>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</si>
  <si>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</si>
  <si>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</si>
  <si>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</si>
  <si>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</si>
  <si>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</si>
  <si>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</si>
  <si>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</si>
  <si>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</si>
  <si>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</si>
  <si>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</si>
  <si>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</si>
  <si>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</si>
  <si>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</si>
  <si>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</si>
  <si>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</si>
  <si>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</si>
  <si>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</si>
  <si>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</si>
  <si>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</si>
  <si>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</si>
  <si>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</si>
  <si>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</si>
  <si>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</si>
  <si>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</si>
  <si>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</si>
  <si>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</si>
  <si>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</si>
  <si>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</si>
  <si>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</si>
  <si>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</si>
  <si>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</si>
  <si>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</si>
  <si>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</si>
  <si>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</si>
  <si>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</si>
  <si>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</si>
  <si>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</si>
  <si>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</si>
  <si>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</si>
  <si>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</si>
  <si>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</si>
  <si>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</si>
  <si>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</si>
  <si>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</si>
  <si>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</si>
  <si>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</si>
  <si>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</si>
  <si>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</si>
  <si>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</si>
  <si>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</si>
  <si>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</si>
  <si>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</si>
  <si>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</si>
  <si>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</si>
  <si>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</si>
  <si>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</si>
  <si>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</si>
  <si>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</si>
  <si>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</si>
  <si>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</si>
  <si>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</si>
  <si>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</si>
  <si>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</si>
  <si>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</si>
  <si>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</si>
  <si>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</si>
  <si>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</si>
  <si>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</si>
  <si>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</si>
  <si>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</si>
  <si>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</si>
  <si>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</si>
  <si>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</si>
  <si>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</si>
  <si>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</si>
  <si>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</si>
  <si>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</si>
  <si>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</si>
  <si>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</si>
  <si>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</si>
  <si>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</si>
  <si>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</si>
  <si>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</si>
  <si>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</si>
  <si>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</si>
  <si>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</si>
  <si>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</si>
  <si>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</si>
  <si>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</si>
  <si>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</si>
  <si>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</si>
  <si>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</si>
  <si>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</si>
  <si>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</si>
  <si>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</si>
  <si>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</si>
  <si>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</si>
  <si>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</si>
  <si>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</si>
  <si>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</si>
  <si>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</si>
  <si>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</si>
  <si>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</si>
  <si>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</si>
  <si>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</si>
  <si>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</si>
  <si>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</si>
  <si>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</si>
  <si>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</si>
  <si>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</si>
  <si>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</si>
  <si>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</si>
  <si>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</si>
  <si>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</si>
  <si>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</si>
  <si>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</si>
  <si>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</si>
  <si>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</si>
  <si>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</si>
  <si>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</si>
  <si>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</si>
  <si>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</si>
  <si>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</si>
  <si>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</si>
  <si>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</si>
  <si>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</si>
  <si>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</si>
  <si>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</si>
  <si>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</si>
  <si>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</si>
  <si>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</si>
  <si>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</si>
  <si>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</si>
  <si>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</si>
  <si>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</si>
  <si>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</si>
  <si>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</si>
  <si>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</si>
  <si>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</si>
  <si>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</si>
  <si>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</si>
  <si>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</si>
  <si>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</si>
  <si>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</si>
  <si>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</si>
  <si>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</si>
  <si>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</si>
  <si>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</si>
  <si>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</si>
  <si>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</si>
  <si>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</si>
  <si>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</si>
  <si>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</si>
  <si>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</si>
  <si>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</si>
  <si>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</si>
  <si>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</si>
  <si>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</si>
  <si>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</si>
  <si>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</si>
  <si>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</si>
  <si>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</si>
  <si>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</si>
  <si>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</si>
  <si>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</si>
  <si>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</si>
  <si>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</si>
  <si>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</si>
  <si>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</si>
  <si>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</si>
  <si>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</si>
  <si>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</si>
  <si>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</si>
  <si>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</si>
  <si>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</si>
  <si>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</si>
  <si>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</si>
  <si>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</si>
  <si>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</si>
  <si>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</si>
  <si>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</si>
  <si>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</si>
  <si>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</si>
  <si>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</si>
  <si>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</si>
  <si>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</si>
  <si>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</si>
  <si>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</si>
  <si>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</si>
  <si>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</si>
  <si>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</si>
  <si>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</si>
  <si>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</si>
  <si>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</si>
  <si>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</si>
  <si>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</si>
  <si>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</si>
  <si>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</si>
  <si>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</si>
  <si>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</si>
  <si>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</si>
  <si>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</si>
  <si>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</si>
  <si>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</si>
  <si>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</si>
  <si>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</si>
  <si>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</si>
  <si>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</si>
  <si>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</si>
  <si>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</si>
  <si>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</si>
  <si>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</si>
  <si>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</si>
  <si>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</si>
  <si>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</si>
  <si>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</si>
  <si>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</si>
  <si>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</si>
  <si>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</si>
  <si>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</si>
  <si>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</si>
  <si>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</si>
  <si>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</si>
  <si>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</si>
  <si>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</si>
  <si>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</si>
  <si>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</si>
  <si>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</si>
  <si>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</si>
  <si>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</si>
  <si>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</si>
  <si>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</si>
  <si>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</si>
  <si>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</si>
  <si>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</si>
  <si>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</si>
  <si>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</si>
  <si>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</si>
  <si>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</si>
  <si>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</si>
  <si>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</si>
  <si>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</si>
  <si>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</si>
  <si>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</si>
  <si>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</si>
  <si>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</si>
  <si>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</si>
  <si>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</si>
  <si>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</si>
  <si>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</si>
  <si>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</si>
  <si>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</si>
  <si>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</si>
  <si>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</si>
  <si>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</si>
  <si>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</si>
  <si>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</si>
  <si>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</si>
  <si>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</si>
  <si>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</si>
  <si>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</si>
  <si>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</si>
  <si>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</si>
  <si>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</si>
  <si>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</si>
  <si>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</si>
  <si>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</si>
  <si>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</si>
  <si>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</si>
  <si>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</si>
  <si>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</si>
  <si>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</si>
  <si>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</si>
  <si>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</si>
  <si>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</si>
  <si>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</si>
  <si>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</si>
  <si>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</si>
  <si>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</si>
  <si>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</si>
  <si>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</si>
  <si>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</si>
  <si>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</si>
  <si>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</si>
  <si>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</si>
  <si>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</si>
  <si>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</si>
  <si>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</si>
  <si>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</si>
  <si>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</si>
  <si>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</si>
  <si>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</si>
  <si>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</si>
  <si>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</si>
  <si>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</si>
  <si>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</si>
  <si>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</si>
  <si>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</si>
  <si>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</si>
  <si>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</si>
  <si>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</si>
  <si>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</si>
  <si>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</si>
  <si>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</si>
  <si>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</si>
  <si>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</si>
  <si>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</si>
  <si>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</si>
  <si>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</si>
  <si>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</si>
  <si>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</si>
  <si>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</si>
  <si>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</si>
  <si>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</si>
  <si>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</si>
  <si>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</si>
  <si>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</si>
  <si>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</si>
  <si>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</si>
  <si>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</si>
  <si>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</si>
  <si>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</si>
  <si>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</si>
  <si>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</si>
  <si>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</si>
  <si>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</si>
  <si>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</si>
  <si>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</si>
  <si>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</si>
  <si>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</si>
  <si>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</si>
  <si>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</si>
  <si>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</si>
  <si>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</si>
  <si>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</si>
  <si>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</si>
  <si>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</si>
  <si>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</si>
  <si>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</si>
  <si>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</si>
  <si>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</si>
  <si>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</si>
  <si>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</si>
  <si>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</si>
  <si>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</si>
  <si>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</si>
  <si>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</si>
  <si>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</si>
  <si>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</si>
  <si>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</si>
  <si>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</si>
  <si>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</si>
  <si>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</si>
  <si>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</si>
  <si>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</si>
  <si>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</si>
  <si>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</si>
  <si>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</si>
  <si>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</si>
  <si>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</si>
  <si>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</si>
  <si>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</si>
  <si>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</si>
  <si>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</si>
  <si>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</si>
  <si>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</si>
  <si>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</si>
  <si>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</si>
  <si>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</si>
  <si>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</si>
  <si>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</si>
  <si>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</si>
  <si>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</si>
  <si>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</si>
  <si>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</si>
  <si>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</si>
  <si>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</si>
  <si>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</si>
  <si>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</si>
  <si>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</si>
  <si>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</si>
  <si>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</si>
  <si>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</si>
  <si>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</si>
  <si>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</si>
  <si>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</si>
  <si>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</si>
  <si>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</si>
  <si>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</si>
  <si>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</si>
  <si>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</si>
  <si>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</si>
  <si>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</si>
  <si>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</si>
  <si>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</si>
  <si>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</si>
  <si>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</si>
  <si>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</si>
  <si>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</si>
  <si>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</si>
  <si>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</si>
  <si>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</si>
  <si>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</si>
  <si>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</si>
  <si>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</si>
  <si>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</si>
  <si>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</si>
  <si>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</si>
  <si>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</si>
  <si>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</si>
  <si>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</si>
  <si>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</si>
  <si>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</si>
  <si>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</si>
  <si>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</si>
  <si>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</si>
  <si>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</si>
  <si>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</si>
  <si>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</si>
  <si>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</si>
  <si>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</si>
  <si>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</si>
  <si>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</si>
  <si>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</si>
  <si>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</si>
  <si>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</si>
  <si>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</si>
  <si>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</si>
  <si>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</si>
  <si>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</si>
  <si>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</si>
  <si>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</si>
  <si>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</si>
  <si>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</si>
  <si>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</si>
  <si>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</si>
  <si>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</si>
  <si>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</si>
  <si>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</si>
  <si>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</si>
  <si>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</si>
  <si>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</si>
  <si>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</si>
  <si>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</si>
  <si>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</si>
  <si>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</si>
  <si>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</si>
  <si>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</si>
  <si>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</si>
  <si>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</si>
  <si>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</si>
  <si>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</si>
  <si>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</si>
  <si>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</si>
  <si>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</si>
  <si>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</si>
  <si>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</si>
  <si>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</si>
  <si>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</si>
  <si>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</si>
  <si>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</si>
  <si>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</si>
  <si>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</si>
  <si>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</si>
  <si>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</si>
  <si>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</si>
  <si>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</si>
  <si>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</si>
  <si>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</si>
  <si>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</si>
  <si>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</si>
  <si>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</si>
  <si>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</si>
  <si>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</si>
  <si>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</si>
  <si>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</si>
  <si>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</si>
  <si>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</si>
  <si>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</si>
  <si>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</si>
  <si>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</si>
  <si>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</si>
  <si>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</si>
  <si>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</si>
  <si>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</si>
  <si>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</si>
  <si>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</si>
  <si>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</si>
  <si>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</si>
  <si>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</si>
  <si>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</si>
  <si>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</si>
  <si>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</si>
  <si>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</si>
  <si>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</si>
  <si>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</si>
  <si>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</si>
  <si>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</si>
  <si>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</si>
  <si>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</si>
  <si>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</si>
  <si>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</si>
  <si>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</si>
  <si>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</si>
  <si>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</si>
  <si>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</si>
  <si>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</si>
  <si>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</si>
  <si>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</si>
  <si>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</si>
  <si>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</si>
  <si>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</si>
  <si>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</si>
  <si>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</si>
  <si>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</si>
  <si>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</si>
  <si>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</si>
  <si>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</si>
  <si>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</si>
  <si>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</si>
  <si>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</si>
  <si>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</si>
  <si>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</si>
  <si>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</si>
  <si>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</si>
  <si>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</si>
  <si>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</si>
  <si>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</si>
  <si>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</si>
  <si>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</si>
  <si>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</si>
  <si>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</si>
  <si>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</si>
  <si>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</si>
  <si>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</si>
  <si>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</si>
  <si>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</si>
  <si>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</si>
  <si>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</si>
  <si>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</si>
  <si>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</si>
  <si>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</si>
  <si>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</si>
  <si>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</si>
  <si>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</si>
  <si>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</si>
  <si>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</si>
  <si>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</si>
  <si>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</si>
  <si>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</si>
  <si>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</si>
  <si>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</si>
  <si>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</si>
  <si>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</si>
  <si>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</si>
  <si>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</si>
  <si>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</si>
  <si>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</si>
  <si>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</si>
  <si>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</si>
  <si>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</si>
  <si>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</si>
  <si>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</si>
  <si>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</si>
  <si>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</si>
  <si>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</si>
  <si>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</si>
  <si>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</si>
  <si>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</si>
  <si>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</si>
  <si>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</si>
  <si>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</si>
  <si>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</si>
  <si>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</si>
  <si>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</si>
  <si>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</si>
  <si>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</si>
  <si>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</si>
  <si>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</si>
  <si>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</si>
  <si>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</si>
  <si>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</si>
  <si>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</si>
  <si>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</si>
  <si>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</si>
  <si>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</si>
  <si>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</si>
  <si>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</si>
  <si>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</si>
  <si>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</si>
  <si>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</si>
  <si>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</si>
  <si>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</si>
  <si>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</si>
  <si>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</si>
  <si>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</si>
  <si>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</si>
  <si>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</si>
  <si>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</si>
  <si>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</si>
  <si>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</si>
  <si>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</si>
  <si>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</si>
  <si>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</si>
  <si>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</si>
  <si>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</si>
  <si>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</si>
  <si>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</si>
  <si>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</si>
  <si>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</si>
  <si>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</si>
  <si>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</si>
  <si>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</si>
  <si>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</si>
  <si>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</si>
  <si>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</si>
  <si>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</si>
  <si>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</si>
  <si>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</si>
  <si>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</si>
  <si>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</si>
  <si>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</si>
  <si>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</si>
  <si>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</si>
  <si>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</si>
  <si>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</si>
  <si>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</si>
  <si>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</si>
  <si>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</si>
  <si>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</si>
  <si>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</si>
  <si>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</si>
  <si>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</si>
  <si>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</si>
  <si>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</si>
  <si>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</si>
  <si>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</si>
  <si>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</si>
  <si>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</si>
  <si>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</si>
  <si>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</si>
  <si>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</si>
  <si>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</si>
  <si>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</si>
  <si>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</si>
  <si>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</si>
  <si>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</si>
  <si>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</si>
  <si>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</si>
  <si>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</si>
  <si>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</si>
  <si>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</si>
  <si>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</si>
  <si>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</si>
  <si>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</si>
  <si>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</si>
  <si>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</si>
  <si>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</si>
  <si>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</si>
  <si>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</si>
  <si>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</si>
  <si>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</si>
  <si>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</si>
  <si>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</si>
  <si>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</si>
  <si>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</si>
  <si>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</si>
  <si>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</si>
  <si>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</si>
  <si>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</si>
  <si>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</si>
  <si>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</si>
  <si>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</si>
  <si>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</si>
  <si>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</si>
  <si>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</si>
  <si>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</si>
  <si>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</si>
  <si>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</si>
  <si>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</si>
  <si>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</si>
  <si>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</si>
  <si>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</si>
  <si>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</si>
  <si>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</si>
  <si>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</si>
  <si>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</si>
  <si>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</si>
  <si>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</si>
  <si>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</si>
  <si>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</si>
  <si>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</si>
  <si>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</si>
  <si>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</si>
  <si>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</si>
  <si>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</si>
  <si>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</si>
  <si>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</si>
  <si>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</si>
  <si>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</si>
  <si>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</si>
  <si>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</si>
  <si>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</si>
  <si>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</si>
  <si>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</si>
  <si>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</si>
  <si>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</si>
  <si>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</si>
  <si>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</si>
  <si>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</si>
  <si>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</si>
  <si>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</si>
  <si>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</si>
  <si>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</si>
  <si>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</si>
  <si>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</si>
  <si>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</si>
  <si>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</si>
  <si>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</si>
  <si>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</si>
  <si>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</si>
  <si>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</si>
  <si>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</si>
  <si>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</si>
  <si>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</si>
  <si>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</si>
  <si>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</si>
  <si>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</si>
  <si>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</si>
  <si>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</si>
  <si>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</si>
  <si>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</si>
  <si>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</si>
  <si>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</si>
  <si>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</si>
  <si>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</si>
  <si>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</si>
  <si>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</si>
  <si>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</si>
  <si>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</si>
  <si>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</si>
  <si>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</si>
  <si>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</si>
  <si>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</si>
  <si>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</si>
  <si>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</si>
  <si>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</si>
  <si>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</si>
  <si>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</si>
  <si>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</si>
  <si>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</si>
  <si>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</si>
  <si>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</si>
  <si>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</si>
  <si>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</si>
  <si>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</si>
  <si>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</si>
  <si>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</si>
  <si>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</si>
  <si>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</si>
  <si>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</si>
  <si>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</si>
  <si>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</si>
  <si>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</si>
  <si>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</si>
  <si>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</si>
  <si>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</si>
  <si>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</si>
  <si>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</si>
  <si>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</si>
  <si>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</si>
  <si>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</si>
  <si>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</si>
  <si>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</si>
  <si>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</si>
  <si>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</si>
  <si>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</si>
  <si>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</si>
  <si>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</si>
  <si>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</si>
  <si>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</si>
  <si>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</si>
  <si>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</si>
  <si>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</si>
  <si>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</si>
  <si>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</si>
  <si>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</si>
  <si>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</si>
  <si>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</si>
  <si>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</si>
  <si>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</si>
  <si>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</si>
  <si>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</si>
  <si>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</si>
  <si>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</si>
  <si>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</si>
  <si>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</si>
  <si>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</si>
  <si>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</si>
  <si>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</si>
  <si>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</si>
  <si>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</si>
  <si>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</si>
  <si>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</si>
  <si>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</si>
  <si>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</si>
  <si>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</si>
  <si>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</si>
  <si>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</si>
  <si>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</si>
  <si>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</si>
  <si>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</si>
  <si>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</si>
  <si>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</si>
  <si>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</si>
  <si>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</si>
  <si>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</si>
  <si>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</si>
  <si>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</si>
  <si>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</si>
  <si>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</si>
  <si>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</si>
  <si>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</si>
  <si>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</si>
  <si>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</si>
  <si>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</si>
  <si>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</si>
  <si>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</si>
  <si>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</si>
  <si>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</si>
  <si>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</si>
  <si>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</si>
  <si>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</si>
  <si>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</si>
  <si>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</si>
  <si>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</si>
  <si>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</si>
  <si>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</si>
  <si>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</si>
  <si>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</si>
  <si>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</si>
  <si>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</si>
  <si>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</si>
  <si>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</si>
  <si>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</si>
  <si>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</si>
  <si>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</si>
  <si>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</si>
  <si>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</si>
  <si>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</si>
  <si>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</si>
  <si>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</si>
  <si>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</si>
  <si>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</si>
  <si>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</si>
  <si>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</si>
  <si>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</si>
  <si>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</si>
  <si>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</si>
  <si>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</si>
  <si>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</si>
  <si>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</si>
  <si>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</si>
  <si>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</si>
  <si>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</si>
  <si>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</si>
  <si>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</si>
  <si>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</si>
  <si>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</si>
  <si>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</si>
  <si>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</si>
  <si>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</si>
  <si>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</si>
  <si>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</si>
  <si>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</si>
  <si>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</si>
  <si>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</si>
  <si>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</si>
  <si>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</si>
  <si>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</si>
  <si>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</si>
  <si>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</si>
  <si>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</si>
  <si>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</si>
  <si>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</si>
  <si>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</si>
  <si>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</si>
  <si>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</si>
  <si>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</si>
  <si>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</si>
  <si>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</si>
  <si>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</si>
  <si>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</si>
  <si>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</si>
  <si>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</si>
  <si>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</si>
  <si>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</si>
  <si>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</si>
  <si>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</si>
  <si>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</si>
  <si>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</si>
  <si>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</si>
  <si>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</si>
  <si>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</si>
  <si>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</si>
  <si>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</si>
  <si>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</si>
  <si>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</si>
  <si>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</si>
  <si>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</si>
  <si>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</si>
  <si>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</si>
  <si>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</si>
  <si>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</si>
  <si>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</si>
  <si>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</si>
  <si>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</si>
  <si>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</si>
  <si>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</si>
  <si>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</si>
  <si>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</si>
  <si>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</si>
  <si>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</si>
  <si>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</si>
  <si>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</si>
  <si>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</si>
  <si>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</si>
  <si>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</si>
  <si>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</si>
  <si>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</si>
  <si>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</si>
  <si>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</si>
  <si>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</si>
  <si>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</si>
  <si>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</si>
  <si>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</si>
  <si>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</si>
  <si>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</si>
  <si>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</si>
  <si>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</si>
  <si>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</si>
  <si>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</si>
  <si>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</si>
  <si>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</si>
  <si>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</si>
  <si>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</si>
  <si>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</si>
  <si>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</si>
  <si>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</si>
  <si>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</si>
  <si>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</si>
  <si>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</si>
  <si>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</si>
  <si>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</si>
  <si>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</si>
  <si>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</si>
  <si>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</si>
  <si>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</si>
  <si>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</si>
  <si>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</si>
  <si>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</si>
  <si>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</si>
  <si>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</si>
  <si>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</si>
  <si>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</si>
  <si>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</si>
  <si>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</si>
  <si>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</si>
  <si>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</si>
  <si>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</si>
  <si>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</si>
  <si>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</si>
  <si>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</si>
  <si>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</si>
  <si>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</si>
  <si>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</si>
  <si>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</si>
  <si>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</si>
  <si>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</si>
  <si>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</si>
  <si>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</si>
  <si>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</si>
  <si>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</si>
  <si>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</si>
  <si>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</si>
  <si>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</si>
  <si>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</si>
  <si>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</si>
  <si>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</si>
  <si>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</si>
  <si>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</si>
  <si>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</si>
  <si>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</si>
  <si>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</si>
  <si>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</si>
  <si>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</si>
  <si>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</si>
  <si>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</si>
  <si>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</si>
  <si>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</si>
  <si>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</si>
  <si>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</si>
  <si>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</si>
  <si>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</si>
  <si>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</si>
  <si>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</si>
  <si>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</si>
  <si>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</si>
  <si>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</si>
  <si>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</si>
  <si>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</si>
  <si>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</si>
  <si>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</si>
  <si>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</si>
  <si>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</si>
  <si>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</si>
  <si>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</si>
  <si>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</si>
  <si>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</si>
  <si>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</si>
  <si>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</si>
  <si>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</si>
  <si>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</si>
  <si>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</si>
  <si>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</si>
  <si>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</si>
  <si>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</si>
  <si>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</si>
  <si>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</si>
  <si>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</si>
  <si>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</si>
  <si>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</si>
  <si>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</si>
  <si>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</si>
  <si>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</si>
  <si>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</si>
  <si>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</si>
  <si>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</si>
  <si>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</si>
  <si>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</si>
  <si>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</si>
  <si>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</si>
  <si>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</si>
  <si>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</si>
  <si>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</si>
  <si>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</si>
  <si>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</si>
  <si>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</si>
  <si>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</si>
  <si>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</si>
  <si>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</si>
  <si>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</si>
  <si>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</si>
  <si>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</si>
  <si>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</si>
  <si>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</si>
  <si>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</si>
  <si>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</si>
  <si>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</si>
  <si>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</si>
  <si>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</si>
  <si>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</si>
  <si>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</si>
  <si>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</si>
  <si>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</si>
  <si>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</si>
  <si>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</si>
  <si>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</si>
  <si>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</si>
  <si>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</si>
  <si>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</si>
  <si>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</si>
  <si>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</si>
  <si>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</si>
  <si>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</si>
  <si>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</si>
  <si>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</si>
  <si>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</si>
  <si>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</si>
  <si>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</si>
  <si>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</si>
  <si>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</si>
  <si>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</si>
  <si>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</si>
  <si>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</si>
  <si>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</si>
  <si>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</si>
  <si>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</si>
  <si>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</si>
  <si>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</si>
  <si>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</si>
  <si>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</si>
  <si>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</si>
  <si>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</si>
  <si>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</si>
  <si>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</si>
  <si>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</si>
  <si>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</si>
  <si>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</si>
  <si>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</si>
  <si>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</si>
  <si>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</si>
  <si>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</si>
  <si>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</si>
  <si>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</si>
  <si>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</si>
  <si>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</si>
  <si>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</si>
  <si>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</si>
  <si>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</si>
  <si>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</si>
  <si>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</si>
  <si>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</si>
  <si>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</si>
  <si>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</si>
  <si>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</si>
  <si>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</si>
  <si>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</si>
  <si>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</si>
  <si>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</si>
  <si>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</si>
  <si>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</si>
  <si>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</si>
  <si>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</si>
  <si>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</si>
  <si>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</si>
  <si>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</si>
  <si>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</si>
  <si>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</si>
  <si>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</si>
  <si>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</si>
  <si>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</si>
  <si>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</si>
  <si>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</si>
  <si>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</si>
  <si>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</si>
  <si>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</si>
  <si>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</si>
  <si>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</si>
  <si>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</si>
  <si>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</si>
  <si>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</si>
  <si>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</si>
  <si>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</si>
  <si>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</si>
  <si>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</si>
  <si>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</si>
  <si>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</si>
  <si>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</si>
  <si>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</si>
  <si>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</si>
  <si>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</si>
  <si>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</si>
  <si>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</si>
  <si>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</si>
  <si>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</si>
  <si>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</si>
  <si>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</si>
  <si>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</si>
  <si>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</si>
  <si>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</si>
  <si>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</si>
  <si>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</si>
  <si>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</si>
  <si>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</si>
  <si>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</si>
  <si>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</si>
  <si>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</si>
  <si>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</si>
  <si>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</si>
  <si>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</si>
  <si>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</si>
  <si>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</si>
  <si>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</si>
  <si>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</si>
  <si>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</si>
  <si>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</si>
  <si>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</si>
  <si>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</si>
  <si>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</si>
  <si>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</si>
  <si>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</si>
  <si>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</si>
  <si>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</si>
  <si>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</si>
  <si>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</si>
  <si>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</si>
  <si>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</si>
  <si>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</si>
  <si>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</si>
  <si>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</si>
  <si>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</si>
  <si>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</si>
  <si>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</si>
  <si>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</si>
  <si>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</si>
  <si>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</si>
  <si>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</si>
  <si>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</si>
  <si>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</si>
  <si>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</si>
  <si>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</si>
  <si>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</si>
  <si>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</si>
  <si>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</si>
  <si>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</si>
  <si>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</si>
  <si>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</si>
  <si>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</si>
  <si>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</si>
  <si>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</si>
  <si>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</si>
  <si>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</si>
  <si>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</si>
  <si>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</si>
  <si>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</si>
  <si>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</si>
  <si>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</si>
  <si>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</si>
  <si>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</si>
  <si>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</si>
  <si>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</si>
  <si>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</si>
  <si>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</si>
  <si>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</si>
  <si>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</si>
  <si>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</si>
  <si>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</si>
  <si>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</si>
  <si>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</si>
  <si>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</si>
  <si>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</si>
  <si>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</si>
  <si>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</si>
  <si>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</si>
  <si>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</si>
  <si>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</si>
  <si>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</si>
  <si>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</si>
  <si>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</si>
  <si>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</si>
  <si>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</si>
  <si>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</si>
  <si>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</si>
  <si>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</si>
  <si>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</si>
  <si>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</si>
  <si>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</si>
  <si>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</si>
  <si>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</si>
  <si>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</si>
  <si>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</si>
  <si>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</si>
  <si>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</si>
  <si>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</si>
  <si>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</si>
  <si>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</si>
  <si>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</si>
  <si>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</si>
  <si>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</si>
  <si>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</si>
  <si>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</si>
  <si>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</si>
  <si>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</si>
  <si>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</si>
  <si>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</si>
  <si>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</si>
  <si>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</si>
  <si>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</si>
  <si>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</si>
  <si>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</si>
  <si>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</si>
  <si>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</si>
  <si>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</si>
  <si>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</si>
  <si>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</si>
  <si>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</si>
  <si>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</si>
  <si>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</si>
  <si>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</si>
  <si>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</si>
  <si>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</si>
  <si>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</si>
  <si>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</si>
  <si>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</si>
  <si>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</si>
  <si>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</si>
  <si>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</si>
  <si>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</si>
  <si>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</si>
  <si>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</si>
  <si>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</si>
  <si>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</si>
  <si>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</si>
  <si>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</si>
  <si>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</si>
  <si>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</si>
  <si>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</si>
  <si>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</si>
  <si>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</si>
  <si>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</si>
  <si>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</si>
  <si>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</si>
  <si>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</si>
  <si>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</si>
  <si>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</si>
  <si>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</si>
  <si>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</si>
  <si>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</si>
  <si>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</si>
  <si>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</si>
  <si>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</si>
  <si>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</si>
  <si>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</si>
  <si>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</si>
  <si>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</si>
  <si>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</si>
  <si>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</si>
  <si>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</si>
  <si>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</si>
  <si>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</si>
  <si>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</si>
  <si>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</si>
  <si>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</si>
  <si>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</si>
  <si>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</si>
  <si>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</si>
  <si>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</si>
  <si>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</si>
  <si>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</si>
  <si>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</si>
  <si>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</si>
  <si>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</si>
  <si>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</si>
  <si>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</si>
  <si>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</si>
  <si>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</si>
  <si>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</si>
  <si>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</si>
  <si>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</si>
  <si>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</si>
  <si>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</si>
  <si>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</si>
  <si>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</si>
  <si>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</si>
  <si>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</si>
  <si>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</si>
  <si>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</si>
  <si>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</si>
  <si>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</si>
  <si>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</si>
  <si>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</si>
  <si>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</si>
  <si>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</si>
  <si>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</si>
  <si>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</si>
  <si>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</si>
  <si>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</si>
  <si>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</si>
  <si>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</si>
  <si>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</si>
  <si>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</si>
  <si>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</si>
  <si>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</si>
  <si>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</si>
  <si>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</si>
  <si>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</si>
  <si>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</si>
  <si>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</si>
  <si>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</si>
  <si>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</si>
  <si>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</si>
  <si>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</si>
  <si>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</si>
  <si>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</si>
  <si>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</si>
  <si>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</si>
  <si>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</si>
  <si>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</si>
  <si>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</si>
  <si>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</si>
  <si>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</si>
  <si>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</si>
  <si>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</si>
  <si>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</si>
  <si>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</si>
  <si>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</si>
  <si>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</si>
  <si>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</si>
  <si>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</si>
  <si>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</si>
  <si>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</si>
  <si>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</si>
  <si>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</si>
  <si>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</si>
  <si>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</si>
  <si>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</si>
  <si>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</si>
  <si>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</si>
  <si>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</si>
  <si>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</si>
  <si>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</si>
  <si>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</si>
  <si>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</si>
  <si>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</si>
  <si>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</si>
  <si>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</si>
  <si>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</si>
  <si>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</si>
  <si>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</si>
  <si>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</si>
  <si>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</si>
  <si>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</si>
  <si>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</si>
  <si>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</si>
  <si>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</si>
  <si>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</si>
  <si>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</si>
  <si>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</si>
  <si>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</si>
  <si>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</si>
  <si>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</si>
  <si>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</si>
  <si>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</si>
  <si>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</si>
  <si>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</si>
  <si>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</si>
  <si>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</si>
  <si>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</si>
  <si>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</si>
  <si>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</si>
  <si>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</si>
  <si>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</si>
  <si>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</si>
  <si>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</si>
  <si>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</si>
  <si>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</si>
  <si>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</si>
  <si>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</si>
  <si>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</si>
  <si>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</si>
  <si>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</si>
  <si>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</si>
  <si>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</si>
  <si>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</si>
  <si>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</si>
  <si>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</si>
  <si>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</si>
  <si>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</si>
  <si>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</si>
  <si>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</si>
  <si>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</si>
  <si>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</si>
  <si>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</si>
  <si>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</si>
  <si>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</si>
  <si>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</si>
  <si>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</si>
  <si>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</si>
  <si>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</si>
  <si>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</si>
  <si>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</si>
  <si>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</si>
  <si>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</si>
  <si>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</si>
  <si>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</si>
  <si>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</si>
  <si>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</si>
  <si>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</si>
  <si>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</si>
  <si>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</si>
  <si>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</si>
  <si>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</si>
  <si>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</si>
  <si>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</si>
  <si>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</si>
  <si>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</si>
  <si>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</si>
  <si>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</si>
  <si>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</si>
  <si>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</si>
  <si>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</si>
  <si>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</si>
  <si>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</si>
  <si>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</si>
  <si>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</si>
  <si>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</si>
  <si>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</si>
  <si>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</si>
  <si>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</si>
  <si>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</si>
  <si>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</si>
  <si>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</si>
  <si>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</si>
  <si>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</si>
  <si>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</si>
  <si>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</si>
  <si>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</si>
  <si>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</si>
  <si>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</si>
  <si>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</si>
  <si>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</si>
  <si>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</si>
  <si>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</si>
  <si>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</si>
  <si>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</si>
  <si>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</si>
  <si>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</si>
  <si>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</si>
  <si>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</si>
  <si>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</si>
  <si>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</si>
  <si>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</si>
  <si>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</si>
  <si>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</si>
  <si>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</si>
  <si>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</si>
  <si>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</si>
  <si>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</si>
  <si>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</si>
  <si>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</si>
  <si>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</si>
  <si>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</si>
  <si>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</si>
  <si>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</si>
  <si>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</si>
  <si>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</si>
  <si>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</si>
  <si>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</si>
  <si>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</si>
  <si>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</si>
  <si>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</si>
  <si>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</si>
  <si>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</si>
  <si>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</si>
  <si>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</si>
  <si>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</si>
  <si>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</si>
  <si>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</si>
  <si>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</si>
  <si>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</si>
  <si>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</si>
  <si>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</si>
  <si>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</si>
  <si>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</si>
  <si>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</si>
  <si>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</si>
  <si>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</si>
  <si>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</si>
  <si>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</si>
  <si>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</si>
  <si>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</si>
  <si>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</si>
  <si>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</si>
  <si>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</si>
  <si>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</si>
  <si>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</si>
  <si>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</si>
  <si>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</si>
  <si>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</si>
  <si>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</si>
  <si>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</si>
  <si>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</si>
  <si>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</si>
  <si>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</si>
  <si>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</si>
  <si>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</si>
  <si>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</si>
  <si>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</si>
  <si>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</si>
  <si>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</si>
  <si>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</si>
  <si>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</si>
  <si>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</si>
  <si>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</si>
  <si>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</si>
  <si>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</si>
  <si>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</si>
  <si>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</si>
  <si>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</si>
  <si>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</si>
  <si>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</si>
  <si>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</si>
  <si>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</si>
  <si>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</si>
  <si>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</si>
  <si>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</si>
  <si>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</si>
  <si>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</si>
  <si>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</si>
  <si>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</si>
  <si>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</si>
  <si>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</si>
  <si>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</si>
  <si>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</si>
  <si>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</si>
  <si>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</si>
  <si>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</si>
  <si>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</si>
  <si>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</si>
  <si>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</si>
  <si>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</si>
  <si>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</si>
  <si>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</si>
  <si>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</si>
  <si>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</si>
  <si>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</si>
  <si>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</si>
  <si>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</si>
  <si>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</si>
  <si>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</si>
  <si>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</si>
  <si>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</si>
  <si>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</si>
  <si>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</si>
  <si>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</si>
  <si>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</si>
  <si>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</si>
  <si>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</si>
  <si>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</si>
  <si>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</si>
  <si>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</si>
  <si>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</si>
  <si>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</si>
  <si>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</si>
  <si>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</si>
  <si>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</si>
  <si>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</si>
  <si>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</si>
  <si>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</si>
  <si>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</si>
  <si>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</si>
  <si>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</si>
  <si>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</si>
  <si>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</si>
  <si>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</si>
  <si>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</si>
  <si>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</si>
  <si>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</si>
  <si>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</si>
  <si>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</si>
  <si>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</si>
  <si>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</si>
  <si>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</si>
  <si>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</si>
  <si>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</si>
  <si>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</si>
  <si>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</si>
  <si>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</si>
  <si>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</si>
  <si>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</si>
  <si>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</si>
  <si>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</si>
  <si>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</si>
  <si>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</si>
  <si>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</si>
  <si>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</si>
  <si>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</si>
  <si>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</si>
  <si>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</si>
  <si>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</si>
  <si>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</si>
  <si>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</si>
  <si>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</si>
  <si>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</si>
  <si>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</si>
  <si>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</si>
  <si>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</si>
  <si>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</si>
  <si>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</si>
  <si>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</si>
  <si>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</si>
  <si>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</si>
  <si>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</si>
  <si>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</si>
  <si>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</si>
  <si>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</si>
  <si>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</si>
  <si>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</si>
  <si>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</si>
  <si>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</si>
  <si>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</si>
  <si>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</si>
  <si>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</si>
  <si>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</si>
  <si>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</si>
  <si>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</si>
  <si>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</si>
  <si>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</si>
  <si>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</si>
  <si>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</si>
  <si>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</si>
  <si>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</si>
  <si>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</si>
  <si>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</si>
  <si>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</si>
  <si>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</si>
  <si>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</si>
  <si>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</si>
  <si>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</si>
  <si>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</si>
  <si>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</si>
  <si>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</si>
  <si>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</si>
  <si>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</si>
  <si>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</si>
  <si>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</si>
  <si>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</si>
  <si>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</si>
  <si>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</si>
  <si>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</si>
  <si>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</si>
  <si>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</si>
  <si>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</si>
  <si>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</si>
  <si>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</si>
  <si>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</si>
  <si>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</si>
  <si>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</si>
  <si>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</si>
  <si>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</si>
  <si>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</si>
  <si>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</si>
  <si>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</si>
  <si>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</si>
  <si>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</si>
  <si>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</si>
  <si>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</si>
  <si>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</si>
  <si>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</si>
  <si>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</si>
  <si>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</si>
  <si>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</si>
  <si>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</si>
  <si>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</si>
  <si>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</si>
  <si>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</si>
  <si>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</si>
  <si>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</si>
  <si>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</si>
  <si>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</si>
  <si>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</si>
  <si>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</si>
  <si>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</si>
  <si>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</si>
  <si>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</si>
  <si>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</si>
  <si>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</si>
  <si>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</si>
  <si>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</si>
  <si>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</si>
  <si>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</si>
  <si>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</si>
  <si>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</si>
  <si>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</si>
  <si>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</si>
  <si>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</si>
  <si>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</si>
  <si>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</si>
  <si>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</si>
  <si>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</si>
  <si>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</si>
  <si>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</si>
  <si>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</si>
  <si>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</si>
  <si>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</si>
  <si>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</si>
  <si>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</si>
  <si>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</si>
  <si>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</si>
  <si>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</si>
  <si>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</si>
  <si>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</si>
  <si>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</si>
  <si>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</si>
  <si>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</si>
  <si>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</si>
  <si>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</si>
  <si>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</si>
  <si>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</si>
  <si>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</si>
  <si>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</si>
  <si>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</si>
  <si>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</si>
  <si>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</si>
  <si>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</si>
  <si>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</si>
  <si>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</si>
  <si>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</si>
  <si>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</si>
  <si>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</si>
  <si>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</si>
  <si>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</si>
  <si>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</si>
  <si>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</si>
  <si>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</si>
  <si>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</si>
  <si>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</si>
  <si>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</si>
  <si>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</si>
  <si>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</si>
  <si>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</si>
  <si>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</si>
  <si>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</si>
  <si>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</si>
  <si>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</si>
  <si>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</si>
  <si>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</si>
  <si>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</si>
  <si>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</si>
  <si>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</si>
  <si>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</si>
  <si>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</si>
  <si>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</si>
  <si>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</si>
  <si>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</si>
  <si>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</si>
  <si>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</si>
  <si>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</si>
  <si>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</si>
  <si>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</si>
  <si>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</si>
  <si>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</si>
  <si>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</si>
  <si>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</si>
  <si>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</si>
  <si>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</si>
  <si>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</si>
  <si>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</si>
  <si>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</si>
  <si>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</si>
  <si>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</si>
  <si>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</si>
  <si>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</si>
  <si>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</si>
  <si>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</si>
  <si>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</si>
  <si>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</si>
  <si>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</si>
  <si>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</si>
  <si>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</si>
  <si>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</si>
  <si>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</si>
  <si>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</si>
  <si>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</si>
  <si>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</si>
  <si>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</si>
  <si>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</si>
  <si>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</si>
  <si>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</si>
  <si>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</si>
  <si>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</si>
  <si>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</si>
  <si>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</si>
  <si>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</si>
  <si>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</si>
  <si>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</si>
  <si>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</si>
  <si>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</si>
  <si>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</si>
  <si>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</si>
  <si>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</si>
  <si>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</si>
  <si>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</si>
  <si>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</si>
  <si>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</si>
  <si>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</si>
  <si>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</si>
  <si>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</si>
  <si>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</si>
  <si>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</si>
  <si>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</si>
  <si>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</si>
  <si>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</si>
  <si>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</si>
  <si>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</si>
  <si>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</si>
  <si>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</si>
  <si>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</si>
  <si>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</si>
  <si>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</si>
  <si>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</si>
  <si>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</si>
  <si>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</si>
  <si>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</si>
  <si>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</si>
  <si>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</si>
  <si>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</si>
  <si>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</si>
  <si>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</si>
  <si>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</si>
  <si>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</si>
  <si>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</si>
  <si>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</si>
  <si>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</si>
  <si>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</si>
  <si>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</si>
  <si>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</si>
  <si>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</si>
  <si>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</si>
  <si>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</si>
  <si>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</si>
  <si>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</si>
  <si>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</si>
  <si>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</si>
  <si>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</si>
  <si>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</si>
  <si>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</si>
  <si>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</si>
  <si>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</si>
  <si>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</si>
  <si>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</si>
  <si>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</si>
  <si>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</si>
  <si>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</si>
  <si>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</si>
  <si>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</si>
  <si>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</si>
  <si>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</si>
  <si>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</si>
  <si>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</si>
  <si>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</si>
  <si>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</si>
  <si>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</si>
  <si>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</si>
  <si>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</si>
  <si>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</si>
  <si>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</si>
  <si>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</si>
  <si>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</si>
  <si>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</si>
  <si>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</si>
  <si>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</si>
  <si>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</si>
  <si>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</si>
  <si>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</si>
  <si>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</si>
  <si>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</si>
  <si>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</si>
  <si>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</si>
  <si>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</si>
  <si>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</si>
  <si>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</si>
  <si>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</si>
  <si>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</si>
  <si>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</si>
  <si>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</si>
  <si>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</si>
  <si>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</si>
  <si>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</si>
  <si>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</si>
  <si>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</si>
  <si>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</si>
  <si>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</si>
  <si>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</si>
  <si>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</si>
  <si>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</si>
  <si>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</si>
  <si>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</si>
  <si>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</si>
  <si>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</si>
  <si>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</si>
  <si>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</si>
  <si>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</si>
  <si>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</si>
  <si>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</si>
  <si>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</si>
  <si>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</si>
  <si>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</si>
  <si>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</si>
  <si>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</si>
  <si>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</si>
  <si>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</si>
  <si>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</si>
  <si>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</si>
  <si>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</si>
  <si>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</si>
  <si>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</si>
  <si>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</si>
  <si>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</si>
  <si>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</si>
  <si>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</si>
  <si>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</si>
  <si>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</si>
  <si>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</si>
  <si>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</si>
  <si>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</si>
  <si>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</si>
  <si>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</si>
  <si>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</si>
  <si>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</si>
  <si>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</si>
  <si>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</si>
  <si>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</si>
  <si>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</si>
  <si>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</si>
  <si>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</si>
  <si>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</si>
  <si>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</si>
  <si>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</si>
  <si>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</si>
  <si>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</si>
  <si>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</si>
  <si>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</si>
  <si>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</si>
  <si>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</si>
  <si>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</si>
  <si>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</si>
  <si>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</si>
  <si>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</si>
  <si>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</si>
  <si>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</si>
  <si>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</si>
  <si>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</si>
  <si>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</si>
  <si>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</si>
  <si>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</si>
  <si>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</si>
  <si>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</si>
  <si>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</si>
  <si>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</si>
  <si>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</si>
  <si>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</si>
  <si>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</si>
  <si>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</si>
  <si>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</si>
  <si>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</si>
  <si>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</si>
  <si>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</si>
  <si>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</si>
  <si>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</si>
  <si>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</si>
  <si>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</si>
  <si>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</si>
  <si>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</si>
  <si>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</si>
  <si>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</si>
  <si>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</si>
  <si>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</si>
  <si>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</si>
  <si>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</si>
  <si>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</si>
  <si>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</si>
  <si>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</si>
  <si>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</si>
  <si>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</si>
  <si>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</si>
  <si>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</si>
  <si>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</si>
  <si>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</si>
  <si>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</si>
  <si>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</si>
  <si>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</si>
  <si>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</si>
  <si>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</si>
  <si>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</si>
  <si>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</si>
  <si>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</si>
  <si>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</si>
  <si>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</si>
  <si>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</si>
  <si>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</si>
  <si>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</si>
  <si>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</si>
  <si>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</si>
  <si>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</si>
  <si>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</si>
  <si>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</si>
  <si>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</si>
  <si>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</si>
  <si>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</si>
  <si>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</si>
  <si>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</si>
  <si>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</si>
  <si>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</si>
  <si>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</si>
  <si>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</si>
  <si>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</si>
  <si>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</si>
  <si>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</si>
  <si>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</si>
  <si>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</si>
  <si>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</si>
  <si>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</si>
  <si>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</si>
  <si>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</si>
  <si>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</si>
  <si>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</si>
  <si>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</si>
  <si>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</si>
  <si>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</si>
  <si>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</si>
  <si>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</si>
  <si>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</si>
  <si>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</si>
  <si>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</si>
  <si>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</si>
  <si>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</si>
  <si>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</si>
  <si>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</si>
  <si>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</si>
  <si>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</si>
  <si>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</si>
  <si>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</si>
  <si>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</si>
  <si>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</si>
  <si>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</si>
  <si>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</si>
  <si>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</si>
  <si>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</si>
  <si>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</si>
  <si>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</si>
  <si>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</si>
  <si>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</si>
  <si>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</si>
  <si>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</si>
  <si>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</si>
  <si>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</si>
  <si>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</si>
  <si>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</si>
  <si>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</si>
  <si>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</si>
  <si>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</si>
  <si>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</si>
  <si>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</si>
  <si>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</si>
  <si>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</si>
  <si>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</si>
  <si>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</si>
  <si>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</si>
  <si>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</si>
  <si>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</si>
  <si>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</si>
  <si>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</si>
  <si>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</si>
  <si>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</si>
  <si>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</si>
  <si>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</si>
  <si>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</si>
  <si>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</si>
  <si>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</si>
  <si>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</si>
  <si>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</si>
  <si>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</si>
  <si>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</si>
  <si>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</si>
  <si>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</si>
  <si>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</si>
  <si>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</si>
  <si>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</si>
  <si>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</si>
  <si>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</si>
  <si>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</si>
  <si>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</si>
  <si>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</si>
  <si>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</si>
  <si>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</si>
  <si>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</si>
  <si>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</si>
  <si>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</si>
  <si>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</si>
  <si>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</si>
  <si>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</si>
  <si>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</si>
  <si>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</si>
  <si>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</si>
  <si>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</si>
  <si>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</si>
  <si>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</si>
  <si>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</si>
  <si>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</si>
  <si>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</si>
  <si>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</si>
  <si>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</si>
  <si>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</si>
  <si>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</si>
  <si>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</si>
  <si>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</si>
  <si>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</si>
  <si>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</si>
  <si>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</si>
  <si>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</si>
  <si>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</si>
  <si>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</si>
  <si>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</si>
  <si>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</si>
  <si>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</si>
  <si>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</si>
  <si>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</si>
  <si>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</si>
  <si>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</si>
  <si>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</si>
  <si>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</si>
  <si>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</si>
  <si>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</si>
  <si>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</si>
  <si>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</si>
  <si>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</si>
  <si>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</si>
  <si>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</si>
  <si>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</si>
  <si>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</si>
  <si>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</si>
  <si>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</si>
  <si>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</si>
  <si>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</si>
  <si>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</si>
  <si>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</si>
  <si>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</si>
  <si>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</si>
  <si>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</si>
  <si>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</si>
  <si>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</si>
  <si>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</si>
  <si>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</si>
  <si>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</si>
  <si>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</si>
  <si>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</si>
  <si>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</si>
  <si>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</si>
  <si>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</si>
  <si>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</si>
  <si>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</si>
  <si>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</si>
  <si>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</si>
  <si>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</si>
  <si>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</si>
  <si>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</si>
  <si>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</si>
  <si>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</si>
  <si>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</si>
  <si>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</si>
  <si>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</si>
  <si>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</si>
  <si>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</si>
  <si>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</si>
  <si>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</si>
  <si>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</si>
  <si>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</si>
  <si>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</si>
  <si>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</si>
  <si>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</si>
  <si>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</si>
  <si>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</si>
  <si>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</si>
  <si>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</si>
  <si>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</si>
  <si>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</si>
  <si>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</si>
  <si>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</si>
  <si>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</si>
  <si>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</si>
  <si>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</si>
  <si>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</si>
  <si>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</si>
  <si>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</si>
  <si>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</si>
  <si>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</si>
  <si>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</si>
  <si>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</si>
  <si>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</si>
  <si>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</si>
  <si>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</si>
  <si>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</si>
  <si>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</si>
  <si>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</si>
  <si>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</si>
  <si>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</si>
  <si>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</si>
  <si>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</si>
  <si>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</si>
  <si>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</si>
  <si>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</si>
  <si>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</si>
  <si>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</si>
  <si>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</si>
  <si>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</si>
  <si>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</si>
  <si>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</si>
  <si>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</si>
  <si>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</si>
  <si>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</si>
  <si>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</si>
  <si>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</si>
  <si>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</si>
  <si>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</si>
  <si>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</si>
  <si>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</si>
  <si>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</si>
  <si>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</si>
  <si>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</si>
  <si>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</si>
  <si>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</si>
  <si>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</si>
  <si>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</si>
  <si>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</si>
  <si>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</si>
  <si>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</si>
  <si>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</si>
  <si>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</si>
  <si>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</si>
  <si>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</si>
  <si>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</si>
  <si>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</si>
  <si>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</si>
  <si>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</si>
  <si>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</si>
  <si>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</si>
  <si>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</si>
  <si>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</si>
  <si>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</si>
  <si>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</si>
  <si>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</si>
  <si>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</si>
  <si>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</si>
  <si>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</si>
  <si>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</si>
  <si>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</si>
  <si>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</si>
  <si>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</si>
  <si>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</si>
  <si>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</si>
  <si>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</si>
  <si>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</si>
  <si>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</si>
  <si>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</si>
  <si>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</si>
  <si>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</si>
  <si>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</si>
  <si>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</si>
  <si>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</si>
  <si>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</si>
  <si>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</si>
  <si>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</si>
  <si>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</si>
  <si>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</si>
  <si>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</si>
  <si>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</si>
  <si>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</si>
  <si>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</si>
  <si>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</si>
  <si>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</si>
  <si>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</si>
  <si>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</si>
  <si>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</si>
  <si>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</si>
  <si>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</si>
  <si>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</si>
  <si>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</si>
  <si>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</si>
  <si>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</si>
  <si>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</si>
  <si>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</si>
  <si>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</si>
  <si>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</si>
  <si>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</si>
  <si>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</si>
  <si>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</si>
  <si>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</si>
  <si>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</si>
  <si>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</si>
  <si>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</si>
  <si>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</si>
  <si>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</si>
  <si>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</si>
  <si>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</si>
  <si>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</si>
  <si>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</si>
  <si>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</si>
  <si>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</si>
  <si>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</si>
  <si>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</si>
  <si>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</si>
  <si>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</si>
  <si>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</si>
  <si>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</si>
  <si>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</si>
  <si>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</si>
  <si>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</si>
  <si>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</si>
  <si>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</si>
  <si>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</si>
  <si>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</si>
  <si>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</si>
  <si>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</si>
  <si>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</si>
  <si>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</si>
  <si>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</si>
  <si>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</si>
  <si>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</si>
  <si>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</si>
  <si>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</si>
  <si>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</si>
  <si>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</si>
  <si>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</si>
  <si>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</si>
  <si>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</si>
  <si>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</si>
  <si>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</si>
  <si>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</si>
  <si>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</si>
  <si>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</si>
  <si>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</si>
  <si>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</si>
  <si>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</si>
  <si>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</si>
  <si>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</si>
  <si>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</si>
  <si>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</si>
  <si>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</si>
  <si>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</si>
  <si>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</si>
  <si>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</si>
  <si>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</si>
  <si>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</si>
  <si>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</si>
  <si>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</si>
  <si>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</si>
  <si>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</si>
  <si>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</si>
  <si>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</si>
  <si>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</si>
  <si>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</si>
  <si>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</si>
  <si>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</si>
  <si>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</si>
  <si>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</si>
  <si>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</si>
  <si>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</si>
  <si>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</si>
  <si>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</si>
  <si>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</si>
  <si>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</si>
  <si>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</si>
  <si>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</si>
  <si>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</si>
  <si>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</si>
  <si>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</si>
  <si>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</si>
  <si>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</si>
  <si>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</si>
  <si>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</si>
  <si>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</si>
  <si>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</si>
  <si>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</si>
  <si>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</si>
  <si>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</si>
  <si>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</si>
  <si>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</si>
  <si>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</si>
  <si>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</si>
  <si>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</si>
  <si>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</si>
  <si>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</si>
  <si>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</si>
  <si>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</si>
  <si>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</si>
  <si>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</si>
  <si>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</si>
  <si>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</si>
  <si>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</si>
  <si>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</si>
  <si>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</si>
  <si>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</si>
  <si>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</si>
  <si>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</si>
  <si>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</si>
  <si>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</si>
  <si>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</si>
  <si>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</si>
  <si>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</si>
  <si>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</si>
  <si>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</si>
  <si>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</si>
  <si>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</si>
  <si>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</si>
  <si>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</si>
  <si>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</si>
  <si>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</si>
  <si>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</si>
  <si>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</si>
  <si>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</si>
  <si>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</si>
  <si>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</si>
  <si>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</si>
  <si>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</si>
  <si>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</si>
  <si>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</si>
  <si>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</si>
  <si>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</si>
  <si>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</si>
  <si>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</si>
  <si>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</si>
  <si>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</si>
  <si>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</si>
  <si>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</si>
  <si>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</si>
  <si>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</si>
  <si>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</si>
  <si>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</si>
  <si>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</si>
  <si>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</si>
  <si>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</si>
  <si>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</si>
  <si>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</si>
  <si>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</si>
  <si>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</si>
  <si>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</si>
  <si>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</si>
  <si>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</si>
  <si>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</si>
  <si>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</si>
  <si>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</si>
  <si>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</si>
  <si>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</si>
  <si>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</si>
  <si>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</si>
  <si>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</si>
  <si>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</si>
  <si>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</si>
  <si>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</si>
  <si>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</si>
  <si>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</si>
  <si>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</si>
  <si>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</si>
  <si>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</si>
  <si>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</si>
  <si>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</si>
  <si>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</si>
  <si>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</si>
  <si>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</si>
  <si>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</si>
  <si>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</si>
  <si>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</si>
  <si>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</si>
  <si>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</si>
  <si>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</si>
  <si>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</si>
  <si>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</si>
  <si>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</si>
  <si>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</si>
  <si>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</si>
  <si>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</si>
  <si>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</si>
  <si>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</si>
  <si>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</si>
  <si>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</si>
  <si>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</si>
  <si>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</si>
  <si>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</si>
  <si>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</si>
  <si>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</si>
  <si>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</si>
  <si>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</si>
  <si>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</si>
  <si>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</si>
  <si>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</si>
  <si>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</si>
  <si>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</si>
  <si>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</si>
  <si>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</si>
  <si>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</si>
  <si>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</si>
  <si>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</si>
  <si>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</si>
  <si>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</si>
  <si>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</si>
  <si>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</si>
  <si>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</si>
  <si>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</si>
  <si>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</si>
  <si>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</si>
  <si>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</si>
  <si>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</si>
  <si>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</si>
  <si>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</si>
  <si>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</si>
  <si>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</si>
  <si>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</si>
  <si>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</si>
  <si>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</si>
  <si>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</si>
  <si>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</si>
  <si>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</si>
  <si>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</si>
  <si>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</si>
  <si>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</si>
  <si>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</si>
  <si>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</si>
  <si>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</si>
  <si>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</si>
  <si>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</si>
  <si>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</si>
  <si>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</si>
  <si>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</si>
  <si>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</si>
  <si>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</si>
  <si>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</si>
  <si>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</si>
  <si>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</si>
  <si>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</si>
  <si>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</si>
  <si>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</si>
  <si>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</si>
  <si>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</si>
  <si>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</si>
  <si>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</si>
  <si>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</si>
  <si>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</si>
  <si>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</si>
  <si>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</si>
  <si>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</si>
  <si>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</si>
  <si>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</si>
  <si>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</si>
  <si>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</si>
  <si>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</si>
  <si>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</si>
  <si>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</si>
  <si>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</si>
  <si>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</si>
  <si>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</si>
  <si>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</si>
  <si>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</si>
  <si>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</si>
  <si>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</si>
  <si>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</si>
  <si>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</si>
  <si>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</si>
  <si>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</si>
  <si>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</si>
  <si>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</si>
  <si>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</si>
  <si>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</si>
  <si>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</si>
  <si>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</si>
  <si>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</si>
  <si>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</si>
  <si>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</si>
  <si>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</si>
  <si>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</si>
  <si>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</si>
  <si>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</si>
  <si>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</si>
  <si>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</si>
  <si>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</si>
  <si>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</si>
  <si>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</si>
  <si>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</si>
  <si>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</si>
  <si>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</si>
  <si>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</si>
  <si>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</si>
  <si>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</si>
  <si>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</si>
  <si>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</si>
  <si>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</si>
  <si>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</si>
  <si>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</si>
  <si>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</si>
  <si>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</si>
  <si>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</si>
  <si>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</si>
  <si>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</si>
  <si>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</si>
  <si>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</si>
  <si>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</si>
  <si>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</si>
  <si>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</si>
  <si>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</si>
  <si>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</si>
  <si>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</si>
  <si>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</si>
  <si>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</si>
  <si>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</si>
  <si>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</si>
  <si>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</si>
  <si>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</si>
  <si>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</si>
  <si>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</si>
  <si>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</si>
  <si>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</si>
  <si>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</si>
  <si>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</si>
  <si>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</si>
  <si>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</si>
  <si>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</si>
  <si>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</si>
  <si>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</si>
  <si>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</si>
  <si>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</si>
  <si>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</si>
  <si>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</si>
  <si>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</si>
  <si>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</si>
  <si>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</si>
  <si>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</si>
  <si>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</si>
  <si>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</si>
  <si>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</si>
  <si>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</si>
  <si>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</si>
  <si>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</si>
  <si>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</si>
  <si>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</si>
  <si>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</si>
  <si>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</si>
  <si>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</si>
  <si>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</si>
  <si>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</si>
  <si>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</si>
  <si>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</si>
  <si>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</si>
  <si>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</si>
  <si>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</si>
  <si>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</si>
  <si>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</si>
  <si>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</si>
  <si>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</si>
  <si>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</si>
  <si>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</si>
  <si>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</si>
  <si>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</si>
  <si>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</si>
  <si>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</si>
  <si>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</si>
  <si>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</si>
  <si>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</si>
  <si>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</si>
  <si>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</si>
  <si>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</si>
  <si>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</si>
  <si>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</si>
  <si>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</si>
  <si>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</si>
  <si>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</si>
  <si>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</si>
  <si>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</si>
  <si>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</si>
  <si>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</si>
  <si>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</si>
  <si>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</si>
  <si>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</si>
  <si>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</si>
  <si>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</si>
  <si>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</si>
  <si>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</si>
  <si>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</si>
  <si>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</si>
  <si>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</si>
  <si>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</si>
  <si>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</si>
  <si>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</si>
  <si>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</si>
  <si>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</si>
  <si>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</si>
  <si>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</si>
  <si>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</si>
  <si>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</si>
  <si>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</si>
  <si>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</si>
  <si>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</si>
  <si>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</si>
  <si>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</si>
  <si>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</si>
  <si>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</si>
  <si>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</si>
  <si>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</si>
  <si>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</si>
  <si>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</si>
  <si>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</si>
  <si>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</si>
  <si>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</si>
  <si>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</si>
  <si>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</si>
  <si>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</si>
  <si>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</si>
  <si>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</si>
  <si>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</si>
  <si>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</si>
  <si>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</si>
  <si>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</si>
  <si>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</si>
  <si>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</si>
  <si>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</si>
  <si>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</si>
  <si>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</si>
  <si>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</si>
  <si>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</si>
  <si>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</si>
  <si>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</si>
  <si>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</si>
  <si>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</si>
  <si>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</si>
  <si>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</si>
  <si>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</si>
  <si>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</si>
  <si>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</si>
  <si>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</si>
  <si>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</si>
  <si>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</si>
  <si>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</si>
  <si>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</si>
  <si>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</si>
  <si>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</si>
  <si>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</si>
  <si>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</si>
  <si>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</si>
  <si>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</si>
  <si>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</si>
  <si>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</si>
  <si>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</si>
  <si>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</si>
  <si>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</si>
  <si>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</si>
  <si>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</si>
  <si>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</si>
  <si>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</si>
  <si>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</si>
  <si>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</si>
  <si>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</si>
  <si>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</si>
  <si>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</si>
  <si>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</si>
  <si>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</si>
  <si>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</si>
  <si>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</si>
  <si>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</si>
  <si>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</si>
  <si>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</si>
  <si>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</si>
  <si>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</si>
  <si>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</si>
  <si>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</si>
  <si>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</si>
  <si>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</si>
  <si>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</si>
  <si>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</si>
  <si>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</si>
  <si>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</si>
  <si>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</si>
  <si>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</si>
  <si>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</si>
  <si>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</si>
  <si>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</si>
  <si>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</si>
  <si>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</si>
  <si>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</si>
  <si>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</si>
  <si>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</si>
  <si>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</si>
  <si>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</si>
  <si>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</si>
  <si>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</si>
  <si>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</si>
  <si>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</si>
  <si>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</si>
  <si>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</si>
  <si>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</si>
  <si>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</si>
  <si>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</si>
  <si>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</si>
  <si>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</si>
  <si>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</si>
  <si>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</si>
  <si>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</si>
  <si>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</si>
  <si>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</si>
  <si>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</si>
  <si>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</si>
  <si>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</si>
  <si>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</si>
  <si>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</si>
  <si>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</si>
  <si>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</si>
  <si>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</si>
  <si>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</si>
  <si>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</si>
  <si>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</si>
  <si>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</si>
  <si>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</si>
  <si>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</si>
  <si>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</si>
  <si>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</si>
  <si>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</si>
  <si>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</si>
  <si>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</si>
  <si>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</si>
  <si>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</si>
  <si>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</si>
  <si>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</si>
  <si>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</si>
  <si>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</si>
  <si>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</si>
  <si>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</si>
  <si>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</si>
  <si>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</si>
  <si>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</si>
  <si>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</si>
  <si>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</si>
  <si>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</si>
  <si>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</si>
  <si>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</si>
  <si>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</si>
  <si>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</si>
  <si>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</si>
  <si>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</si>
  <si>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</si>
  <si>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</si>
  <si>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</si>
  <si>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</si>
  <si>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</si>
  <si>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</si>
  <si>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</si>
  <si>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</si>
  <si>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</si>
  <si>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</si>
  <si>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</si>
  <si>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</si>
  <si>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</si>
  <si>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</si>
  <si>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</si>
  <si>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</si>
  <si>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</si>
  <si>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</si>
  <si>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</si>
  <si>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</si>
  <si>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</si>
  <si>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</si>
  <si>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</si>
  <si>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</si>
  <si>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</si>
  <si>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</si>
  <si>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</si>
  <si>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</si>
  <si>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</si>
  <si>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</si>
  <si>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</si>
  <si>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</si>
  <si>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</si>
  <si>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</si>
  <si>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</si>
  <si>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</si>
  <si>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</si>
  <si>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</si>
  <si>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</si>
  <si>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</si>
  <si>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</si>
  <si>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</si>
  <si>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</si>
  <si>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</si>
  <si>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</si>
  <si>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</si>
  <si>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</si>
  <si>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</si>
  <si>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</si>
  <si>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</si>
  <si>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</si>
  <si>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</si>
  <si>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</si>
  <si>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</si>
  <si>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</si>
  <si>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</si>
  <si>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</si>
  <si>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</si>
  <si>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</si>
  <si>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</si>
  <si>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</si>
  <si>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</si>
  <si>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</si>
  <si>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</si>
  <si>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</si>
  <si>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</si>
  <si>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</si>
  <si>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</si>
  <si>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</si>
  <si>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</si>
  <si>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</si>
  <si>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</si>
  <si>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</si>
  <si>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</si>
  <si>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</si>
  <si>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</si>
  <si>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</si>
  <si>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</si>
  <si>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</si>
  <si>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</si>
  <si>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</si>
  <si>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</si>
  <si>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</si>
  <si>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</si>
  <si>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</si>
  <si>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</si>
  <si>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</si>
  <si>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</si>
  <si>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</si>
  <si>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</si>
  <si>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</si>
  <si>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</si>
  <si>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</si>
  <si>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</si>
  <si>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</si>
  <si>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</si>
  <si>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</si>
  <si>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</si>
  <si>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</si>
  <si>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</si>
  <si>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</si>
  <si>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</si>
  <si>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</si>
  <si>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</si>
  <si>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</si>
  <si>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</si>
  <si>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</si>
  <si>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</si>
  <si>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</si>
  <si>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</si>
  <si>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</si>
  <si>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</si>
  <si>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</si>
  <si>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</si>
  <si>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</si>
  <si>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</si>
  <si>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</si>
  <si>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</si>
  <si>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</si>
  <si>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</si>
  <si>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</si>
  <si>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</si>
  <si>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</si>
  <si>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</si>
  <si>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</si>
  <si>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</si>
  <si>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</si>
  <si>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</si>
  <si>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</si>
  <si>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</si>
  <si>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</si>
  <si>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</si>
  <si>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</si>
  <si>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</si>
  <si>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</si>
  <si>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</si>
  <si>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</si>
  <si>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</si>
  <si>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</si>
  <si>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</si>
  <si>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</si>
  <si>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</si>
  <si>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</si>
  <si>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</si>
  <si>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</si>
  <si>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</si>
  <si>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</si>
  <si>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</si>
  <si>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</si>
  <si>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</si>
  <si>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</si>
  <si>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</si>
  <si>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</si>
  <si>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</si>
  <si>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</si>
  <si>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</si>
  <si>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</si>
  <si>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</si>
  <si>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</si>
  <si>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</si>
  <si>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</si>
  <si>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</si>
  <si>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</si>
  <si>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</si>
  <si>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</si>
  <si>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</si>
  <si>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</si>
  <si>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</si>
  <si>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</si>
  <si>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</si>
  <si>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</si>
  <si>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</si>
  <si>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</si>
  <si>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</si>
  <si>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</si>
  <si>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</si>
  <si>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</si>
  <si>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</si>
  <si>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</si>
  <si>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</si>
  <si>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</si>
  <si>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</si>
  <si>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</si>
  <si>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</si>
  <si>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</si>
  <si>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</si>
  <si>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</si>
  <si>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</si>
  <si>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</si>
  <si>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</si>
  <si>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</si>
  <si>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</si>
  <si>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</si>
  <si>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</si>
  <si>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</si>
  <si>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</si>
  <si>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</si>
  <si>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</si>
  <si>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</si>
  <si>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</si>
  <si>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</si>
  <si>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</si>
  <si>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</si>
  <si>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</si>
  <si>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</si>
  <si>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</si>
  <si>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</si>
  <si>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</si>
  <si>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</si>
  <si>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</si>
  <si>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</si>
  <si>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</si>
  <si>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</si>
  <si>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</si>
  <si>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</si>
  <si>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</si>
  <si>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</si>
  <si>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</si>
  <si>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</si>
  <si>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</si>
  <si>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</si>
  <si>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</si>
  <si>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</si>
  <si>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</si>
  <si>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</si>
  <si>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</si>
  <si>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</si>
  <si>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</si>
  <si>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</si>
  <si>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</si>
  <si>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</si>
  <si>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</si>
  <si>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</si>
  <si>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</si>
  <si>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</si>
  <si>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</si>
  <si>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</si>
  <si>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</si>
  <si>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</si>
  <si>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</si>
  <si>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</si>
  <si>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</si>
  <si>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</si>
  <si>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</si>
  <si>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</si>
  <si>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</si>
  <si>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</si>
  <si>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</si>
  <si>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</si>
  <si>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</si>
  <si>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</si>
  <si>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</si>
  <si>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</si>
  <si>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</si>
  <si>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</si>
  <si>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</si>
  <si>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</si>
  <si>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</si>
  <si>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</si>
  <si>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</si>
  <si>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</si>
  <si>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</si>
  <si>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</si>
  <si>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</si>
  <si>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</si>
  <si>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</si>
  <si>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</si>
  <si>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</si>
  <si>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</si>
  <si>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</si>
  <si>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</si>
  <si>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</si>
  <si>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</si>
  <si>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</si>
  <si>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</si>
  <si>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</si>
  <si>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</si>
  <si>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</si>
  <si>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</si>
  <si>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</si>
  <si>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</si>
  <si>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</si>
  <si>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</si>
  <si>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</si>
  <si>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</si>
  <si>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</si>
  <si>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</si>
  <si>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</si>
  <si>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</si>
  <si>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</si>
  <si>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</si>
  <si>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</si>
  <si>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</si>
  <si>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</si>
  <si>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</si>
  <si>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</si>
  <si>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</si>
  <si>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</si>
  <si>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</si>
  <si>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</si>
  <si>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</si>
  <si>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</si>
  <si>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</si>
  <si>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</si>
  <si>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</si>
  <si>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</si>
  <si>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</si>
  <si>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</si>
  <si>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</si>
  <si>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</si>
  <si>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</si>
  <si>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</si>
  <si>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</si>
  <si>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</si>
  <si>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</si>
  <si>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</si>
  <si>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</si>
  <si>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</si>
  <si>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</si>
  <si>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</si>
  <si>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</si>
  <si>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</si>
  <si>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</si>
  <si>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</si>
  <si>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</si>
  <si>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</si>
  <si>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</si>
  <si>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</si>
  <si>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</si>
  <si>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</si>
  <si>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</si>
  <si>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</si>
  <si>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</si>
  <si>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</si>
  <si>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</si>
  <si>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</si>
  <si>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</si>
  <si>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</si>
  <si>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</si>
  <si>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</si>
  <si>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</si>
  <si>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</si>
  <si>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</si>
  <si>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</si>
  <si>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</si>
  <si>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</si>
  <si>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</si>
  <si>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</si>
  <si>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</si>
  <si>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</si>
  <si>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</si>
  <si>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</si>
  <si>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</si>
  <si>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</si>
  <si>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</si>
  <si>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</si>
  <si>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</si>
  <si>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</si>
  <si>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</si>
  <si>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</si>
  <si>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</si>
  <si>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</si>
  <si>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</si>
  <si>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</si>
  <si>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</si>
  <si>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</si>
  <si>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</si>
  <si>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</si>
  <si>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</si>
  <si>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</si>
  <si>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</si>
  <si>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</si>
  <si>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</si>
  <si>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</si>
  <si>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</si>
  <si>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</si>
  <si>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</si>
  <si>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</si>
  <si>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</si>
  <si>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</si>
  <si>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</si>
  <si>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</si>
  <si>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</si>
  <si>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</si>
  <si>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</si>
  <si>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</si>
  <si>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</si>
  <si>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</si>
  <si>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</si>
  <si>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</si>
  <si>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</si>
  <si>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</si>
  <si>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</si>
  <si>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</si>
  <si>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</si>
  <si>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</si>
  <si>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</si>
  <si>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</si>
  <si>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</si>
  <si>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</si>
  <si>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</si>
  <si>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</si>
  <si>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</si>
  <si>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</si>
  <si>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</si>
  <si>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</si>
  <si>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</si>
  <si>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</si>
  <si>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</si>
  <si>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</si>
  <si>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</si>
  <si>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</si>
  <si>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</si>
  <si>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</si>
  <si>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</si>
  <si>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</si>
  <si>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</si>
  <si>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</si>
  <si>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</si>
  <si>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</si>
  <si>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</si>
  <si>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</si>
  <si>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</si>
  <si>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</si>
  <si>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</si>
  <si>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</si>
  <si>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</si>
  <si>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</si>
  <si>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</si>
  <si>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</si>
  <si>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</si>
  <si>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</si>
  <si>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</si>
  <si>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</si>
  <si>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</si>
  <si>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</si>
  <si>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</si>
  <si>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</si>
  <si>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</si>
  <si>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</si>
  <si>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</si>
  <si>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</si>
  <si>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</si>
  <si>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</si>
  <si>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</si>
  <si>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</si>
  <si>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</si>
  <si>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</si>
  <si>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</si>
  <si>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</si>
  <si>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</si>
  <si>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</si>
  <si>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</si>
  <si>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</si>
  <si>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</si>
  <si>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</si>
  <si>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</si>
  <si>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</si>
  <si>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</si>
  <si>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</si>
  <si>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</si>
  <si>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</si>
  <si>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</si>
  <si>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</si>
  <si>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</si>
  <si>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</si>
  <si>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</si>
  <si>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</si>
  <si>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</si>
  <si>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</si>
  <si>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</si>
  <si>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</si>
  <si>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</si>
  <si>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</si>
  <si>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</si>
  <si>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</si>
  <si>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</si>
  <si>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</si>
  <si>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</si>
  <si>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</si>
  <si>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</si>
  <si>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</si>
  <si>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</si>
  <si>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</si>
  <si>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</si>
  <si>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</si>
  <si>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</si>
  <si>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</si>
  <si>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</si>
  <si>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</si>
  <si>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</si>
  <si>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</si>
  <si>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</si>
  <si>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</si>
  <si>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</si>
  <si>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</si>
  <si>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</si>
  <si>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</si>
  <si>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</si>
  <si>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</si>
  <si>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</si>
  <si>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</si>
  <si>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</si>
  <si>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</si>
  <si>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</si>
  <si>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</si>
  <si>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</si>
  <si>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</si>
  <si>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</si>
  <si>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</si>
  <si>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</si>
  <si>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</si>
  <si>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</si>
  <si>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</si>
  <si>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</si>
  <si>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</si>
  <si>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</si>
  <si>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</si>
  <si>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</si>
  <si>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</si>
  <si>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</si>
  <si>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</si>
  <si>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</si>
  <si>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</si>
  <si>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</si>
  <si>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</si>
  <si>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</si>
  <si>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</si>
  <si>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</si>
  <si>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</si>
  <si>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</si>
  <si>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</si>
  <si>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</si>
  <si>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</si>
  <si>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</si>
  <si>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</si>
  <si>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</si>
  <si>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</si>
  <si>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</si>
  <si>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</si>
  <si>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</si>
  <si>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</si>
  <si>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</si>
  <si>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</si>
  <si>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</si>
  <si>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</si>
  <si>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</si>
  <si>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</si>
  <si>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</si>
  <si>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</si>
  <si>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</si>
  <si>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</si>
  <si>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</si>
  <si>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</si>
  <si>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</si>
  <si>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</si>
  <si>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</si>
  <si>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</si>
  <si>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</si>
  <si>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</si>
  <si>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</si>
  <si>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</si>
  <si>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</si>
  <si>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</si>
  <si>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</si>
  <si>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</si>
  <si>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</si>
  <si>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</si>
  <si>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</si>
  <si>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</si>
  <si>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</si>
  <si>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</si>
  <si>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</si>
  <si>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</si>
  <si>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</si>
  <si>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</si>
  <si>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</si>
  <si>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</si>
  <si>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</si>
  <si>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</si>
  <si>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</si>
  <si>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</si>
  <si>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</si>
  <si>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</si>
  <si>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</si>
  <si>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</si>
  <si>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</si>
  <si>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</si>
  <si>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</si>
  <si>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</si>
  <si>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</si>
  <si>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</si>
  <si>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</si>
  <si>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</si>
  <si>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</si>
  <si>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</si>
  <si>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</si>
  <si>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</si>
  <si>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</si>
  <si>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</si>
  <si>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</si>
  <si>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</si>
  <si>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</si>
  <si>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</si>
  <si>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</si>
  <si>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</si>
  <si>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</si>
  <si>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</si>
  <si>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</si>
  <si>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</si>
  <si>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</si>
  <si>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</si>
  <si>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</si>
  <si>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</si>
  <si>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</si>
  <si>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</si>
  <si>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</si>
  <si>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</si>
  <si>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</si>
  <si>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</si>
  <si>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</si>
  <si>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</si>
  <si>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</si>
  <si>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</si>
  <si>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</si>
  <si>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</si>
  <si>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</si>
  <si>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</si>
  <si>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</si>
  <si>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</si>
  <si>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</si>
  <si>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</si>
  <si>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</si>
  <si>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</si>
  <si>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</si>
  <si>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</si>
  <si>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</si>
  <si>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</si>
  <si>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</si>
  <si>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</si>
  <si>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</si>
  <si>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</si>
  <si>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</si>
  <si>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</si>
  <si>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</si>
  <si>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</si>
  <si>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</si>
  <si>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</si>
  <si>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</si>
  <si>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</si>
  <si>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</si>
  <si>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</si>
  <si>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</si>
  <si>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</si>
  <si>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</si>
  <si>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</si>
  <si>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</si>
  <si>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</si>
  <si>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</si>
  <si>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</si>
  <si>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</si>
  <si>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</si>
  <si>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</si>
  <si>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</si>
  <si>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</si>
  <si>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</si>
  <si>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</si>
  <si>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</si>
  <si>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</si>
  <si>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</si>
  <si>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</si>
  <si>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</si>
  <si>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</si>
  <si>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</si>
  <si>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</si>
  <si>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</si>
  <si>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</si>
  <si>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</si>
  <si>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</si>
  <si>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</si>
  <si>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</si>
  <si>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</si>
  <si>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</si>
  <si>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</si>
  <si>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</si>
  <si>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</si>
  <si>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</si>
  <si>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</si>
  <si>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</si>
  <si>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</si>
  <si>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</si>
  <si>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</si>
  <si>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</si>
  <si>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</si>
  <si>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</si>
  <si>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</si>
  <si>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</si>
  <si>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</si>
  <si>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</si>
  <si>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</si>
  <si>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</si>
  <si>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</si>
  <si>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</si>
  <si>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</si>
  <si>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</si>
  <si>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</si>
  <si>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</si>
  <si>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</si>
  <si>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</si>
  <si>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</si>
  <si>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</si>
  <si>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</si>
  <si>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</si>
  <si>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</si>
  <si>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</si>
  <si>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</si>
  <si>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</si>
  <si>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</si>
  <si>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</si>
  <si>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</si>
  <si>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</si>
  <si>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</si>
  <si>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</si>
  <si>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</si>
  <si>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</si>
  <si>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</si>
  <si>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</si>
  <si>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</si>
  <si>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</si>
  <si>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</si>
  <si>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</si>
  <si>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</si>
  <si>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</si>
  <si>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</si>
  <si>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</si>
  <si>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</si>
  <si>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</si>
  <si>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</si>
  <si>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</si>
  <si>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</si>
  <si>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</si>
  <si>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</si>
  <si>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</si>
  <si>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</si>
  <si>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</si>
  <si>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</si>
  <si>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</si>
  <si>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</si>
  <si>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</si>
  <si>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</si>
  <si>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</si>
  <si>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</si>
  <si>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</si>
  <si>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</si>
  <si>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</si>
  <si>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</si>
  <si>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</si>
  <si>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</si>
  <si>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</si>
  <si>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</si>
  <si>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</si>
  <si>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</si>
  <si>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</si>
  <si>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</si>
  <si>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</si>
  <si>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</si>
  <si>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</si>
  <si>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</si>
  <si>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</si>
  <si>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</si>
  <si>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</si>
  <si>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</si>
  <si>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</si>
  <si>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</si>
  <si>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</si>
  <si>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</si>
  <si>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</si>
  <si>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</si>
  <si>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</si>
  <si>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</si>
  <si>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</si>
  <si>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</si>
  <si>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</si>
  <si>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</si>
  <si>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</si>
  <si>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</si>
  <si>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</si>
  <si>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</si>
  <si>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</si>
  <si>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</si>
  <si>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</si>
  <si>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</si>
  <si>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</si>
  <si>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</si>
  <si>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</si>
  <si>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</si>
  <si>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</si>
  <si>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</si>
  <si>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</si>
  <si>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</si>
  <si>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</si>
  <si>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</si>
  <si>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</si>
  <si>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</si>
  <si>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</si>
  <si>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</si>
  <si>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</si>
  <si>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</si>
  <si>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</si>
  <si>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</si>
  <si>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</si>
  <si>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</si>
  <si>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</si>
  <si>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</si>
  <si>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</si>
  <si>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</si>
  <si>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</si>
  <si>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</si>
  <si>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</si>
  <si>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</si>
  <si>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</si>
  <si>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</si>
  <si>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</si>
  <si>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</si>
  <si>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</si>
  <si>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</si>
  <si>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</si>
  <si>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</si>
  <si>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</si>
  <si>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</si>
  <si>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</si>
  <si>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</si>
  <si>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</si>
  <si>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</si>
  <si>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</si>
  <si>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</si>
  <si>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</si>
  <si>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</si>
  <si>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</si>
  <si>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</si>
  <si>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</si>
  <si>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</si>
  <si>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</si>
  <si>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</si>
  <si>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</si>
  <si>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</si>
  <si>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</si>
  <si>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</si>
  <si>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</si>
  <si>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</si>
  <si>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</si>
  <si>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</si>
  <si>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</si>
  <si>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</si>
  <si>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</si>
  <si>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</si>
  <si>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</si>
  <si>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</si>
  <si>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</si>
  <si>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</si>
  <si>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</si>
  <si>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</si>
  <si>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</si>
  <si>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</si>
  <si>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</si>
  <si>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</si>
  <si>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</si>
  <si>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</si>
  <si>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</si>
  <si>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</si>
  <si>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</si>
  <si>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</si>
  <si>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</si>
  <si>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</si>
  <si>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</si>
  <si>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</si>
  <si>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</si>
  <si>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</si>
  <si>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</si>
  <si>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</si>
  <si>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</si>
  <si>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</si>
  <si>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</si>
  <si>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</si>
  <si>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</si>
  <si>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</si>
  <si>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</si>
  <si>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</si>
  <si>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</si>
  <si>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</si>
  <si>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</si>
  <si>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</si>
  <si>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</si>
  <si>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</si>
  <si>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</si>
  <si>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</si>
  <si>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</si>
  <si>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</si>
  <si>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</si>
  <si>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</si>
  <si>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</si>
  <si>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</si>
  <si>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</si>
  <si>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</si>
  <si>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</si>
  <si>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</si>
  <si>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</si>
  <si>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</si>
  <si>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</si>
  <si>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</si>
  <si>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</si>
  <si>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</si>
  <si>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</si>
  <si>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</si>
  <si>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</si>
  <si>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</si>
  <si>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</si>
  <si>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</si>
  <si>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</si>
  <si>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</si>
  <si>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</si>
  <si>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</si>
  <si>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</si>
  <si>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</si>
  <si>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</si>
  <si>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</si>
  <si>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</si>
  <si>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</si>
  <si>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</si>
  <si>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</si>
  <si>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</si>
  <si>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</si>
  <si>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</si>
  <si>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</si>
  <si>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</si>
  <si>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</si>
  <si>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</si>
  <si>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</si>
  <si>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</si>
  <si>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</si>
  <si>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</si>
  <si>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</si>
  <si>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</si>
  <si>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</si>
  <si>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</si>
  <si>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</si>
  <si>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</si>
  <si>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</si>
  <si>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</si>
  <si>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</si>
  <si>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</si>
  <si>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</si>
  <si>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</si>
  <si>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</si>
  <si>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</si>
  <si>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</si>
  <si>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</si>
  <si>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</si>
  <si>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</si>
  <si>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</si>
  <si>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</si>
  <si>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</si>
  <si>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</si>
  <si>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</si>
  <si>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</si>
  <si>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</si>
  <si>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</si>
  <si>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</si>
  <si>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</si>
  <si>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</si>
  <si>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</si>
  <si>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</si>
  <si>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</si>
  <si>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</si>
  <si>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</si>
  <si>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</si>
  <si>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</si>
  <si>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</si>
  <si>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</si>
  <si>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</si>
  <si>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</si>
  <si>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</si>
  <si>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</si>
  <si>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</si>
  <si>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</si>
  <si>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</si>
  <si>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</si>
  <si>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</si>
  <si>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</si>
  <si>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</si>
  <si>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</si>
  <si>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</si>
  <si>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</si>
  <si>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</si>
  <si>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</si>
  <si>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</si>
  <si>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</si>
  <si>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</si>
  <si>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</si>
  <si>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</si>
  <si>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</si>
  <si>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</si>
  <si>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</si>
  <si>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</si>
  <si>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</si>
  <si>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</si>
  <si>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</si>
  <si>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</si>
  <si>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</si>
  <si>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</si>
  <si>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</si>
  <si>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</si>
  <si>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</si>
  <si>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</si>
  <si>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</si>
  <si>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</si>
  <si>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</si>
  <si>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</si>
  <si>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</si>
  <si>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</si>
  <si>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</si>
  <si>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</si>
  <si>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</si>
  <si>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</si>
  <si>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</si>
  <si>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</si>
  <si>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</si>
  <si>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</si>
  <si>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</si>
  <si>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</si>
  <si>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</si>
  <si>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</si>
  <si>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</si>
  <si>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</si>
  <si>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</si>
  <si>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</si>
  <si>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</si>
  <si>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</si>
  <si>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</si>
  <si>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</si>
  <si>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</si>
  <si>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</si>
  <si>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</si>
  <si>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</si>
  <si>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</si>
  <si>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</si>
  <si>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</si>
  <si>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</si>
  <si>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</si>
  <si>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</si>
  <si>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</si>
  <si>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</si>
  <si>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</si>
  <si>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</si>
  <si>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</si>
  <si>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</si>
  <si>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</si>
  <si>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</si>
  <si>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</si>
  <si>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</si>
  <si>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</si>
  <si>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</si>
  <si>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</si>
  <si>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</si>
  <si>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</si>
  <si>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</si>
  <si>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</si>
  <si>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</si>
  <si>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</si>
  <si>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</si>
  <si>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</si>
  <si>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</si>
  <si>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</si>
  <si>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</si>
  <si>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</si>
  <si>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</si>
  <si>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</si>
  <si>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</si>
  <si>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</si>
  <si>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</si>
  <si>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</si>
  <si>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</si>
  <si>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</si>
  <si>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</si>
  <si>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</si>
  <si>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</si>
  <si>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</si>
  <si>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</si>
  <si>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</si>
  <si>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</si>
  <si>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</si>
  <si>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</si>
  <si>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</si>
  <si>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</si>
  <si>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</si>
  <si>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</si>
  <si>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</si>
  <si>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</si>
  <si>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</si>
  <si>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</si>
  <si>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</si>
  <si>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</si>
  <si>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</si>
  <si>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</si>
  <si>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</si>
  <si>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</si>
  <si>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</si>
  <si>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</si>
  <si>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</si>
  <si>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</si>
  <si>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</si>
  <si>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</si>
  <si>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</si>
  <si>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</si>
  <si>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</si>
  <si>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</si>
  <si>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</si>
  <si>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</si>
  <si>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</si>
  <si>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</si>
  <si>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</si>
  <si>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</si>
  <si>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</si>
  <si>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</si>
  <si>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</si>
  <si>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</si>
  <si>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</si>
  <si>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</si>
  <si>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</si>
  <si>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</si>
  <si>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</si>
  <si>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</si>
  <si>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</si>
  <si>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</si>
  <si>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</si>
  <si>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</si>
  <si>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</si>
  <si>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</si>
  <si>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</si>
  <si>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</si>
  <si>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</si>
  <si>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</si>
  <si>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</si>
  <si>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</si>
  <si>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</si>
  <si>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</si>
  <si>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</si>
  <si>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</si>
  <si>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</si>
  <si>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</si>
  <si>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</si>
  <si>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</si>
  <si>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</si>
  <si>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</si>
  <si>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</si>
  <si>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</si>
  <si>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</si>
  <si>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</si>
  <si>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</si>
  <si>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</si>
  <si>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</si>
  <si>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</si>
  <si>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</si>
  <si>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</si>
  <si>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</si>
  <si>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</si>
  <si>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</si>
  <si>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</si>
  <si>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</si>
  <si>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</si>
  <si>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</si>
  <si>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</si>
  <si>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</si>
  <si>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</si>
  <si>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</si>
  <si>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</si>
  <si>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</si>
  <si>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</si>
  <si>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</si>
  <si>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</si>
  <si>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</si>
  <si>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</si>
  <si>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</si>
  <si>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</si>
  <si>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</si>
  <si>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</si>
  <si>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</si>
  <si>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</si>
  <si>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</si>
  <si>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</si>
  <si>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</si>
  <si>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</si>
  <si>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</si>
  <si>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</si>
  <si>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</si>
  <si>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</si>
  <si>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</si>
  <si>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</si>
  <si>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</si>
  <si>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</si>
  <si>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</si>
  <si>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</si>
  <si>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</si>
  <si>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</si>
  <si>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</si>
  <si>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</si>
  <si>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</si>
  <si>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</si>
  <si>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</si>
  <si>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</si>
  <si>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</si>
  <si>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</si>
  <si>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</si>
  <si>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</si>
  <si>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</si>
  <si>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</si>
  <si>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</si>
  <si>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</si>
  <si>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</si>
  <si>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</si>
  <si>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</si>
  <si>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</si>
  <si>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</si>
  <si>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</si>
  <si>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</si>
  <si>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</si>
  <si>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</si>
  <si>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</si>
  <si>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</si>
  <si>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</si>
  <si>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</si>
  <si>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</si>
  <si>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</si>
  <si>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</si>
  <si>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</si>
  <si>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</si>
  <si>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</si>
  <si>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</si>
  <si>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</si>
  <si>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</si>
  <si>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</si>
  <si>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</si>
  <si>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</si>
  <si>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</si>
  <si>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</si>
  <si>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</si>
  <si>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</si>
  <si>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</si>
  <si>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</si>
  <si>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</si>
  <si>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</si>
  <si>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</si>
  <si>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</si>
  <si>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</si>
  <si>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</si>
  <si>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</si>
  <si>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</si>
  <si>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</si>
  <si>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</si>
  <si>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</si>
  <si>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</si>
  <si>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</si>
  <si>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</si>
  <si>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</si>
  <si>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</si>
  <si>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</si>
  <si>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</si>
  <si>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</si>
  <si>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</si>
  <si>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</si>
  <si>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</si>
  <si>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</si>
  <si>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</si>
  <si>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</si>
  <si>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</si>
  <si>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</si>
  <si>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</si>
  <si>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</si>
  <si>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</si>
  <si>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</si>
  <si>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</si>
  <si>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</si>
  <si>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</si>
  <si>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</si>
  <si>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</si>
  <si>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</si>
  <si>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</si>
  <si>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</si>
  <si>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</si>
  <si>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</si>
  <si>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</si>
  <si>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</si>
  <si>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</si>
  <si>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</si>
  <si>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</si>
  <si>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</si>
  <si>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</si>
  <si>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</si>
  <si>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</si>
  <si>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</si>
  <si>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</si>
  <si>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</si>
  <si>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</si>
  <si>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</si>
  <si>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</si>
  <si>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</si>
  <si>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</si>
  <si>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</si>
  <si>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</si>
  <si>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</si>
  <si>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</si>
  <si>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</si>
  <si>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</si>
  <si>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</si>
  <si>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</si>
  <si>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</si>
  <si>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</si>
  <si>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</si>
  <si>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</si>
  <si>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</si>
  <si>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</si>
  <si>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</si>
  <si>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</si>
  <si>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</si>
  <si>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</si>
  <si>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</si>
  <si>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</si>
  <si>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</si>
  <si>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</si>
  <si>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</si>
  <si>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</si>
  <si>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</si>
  <si>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</si>
  <si>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</si>
  <si>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</si>
  <si>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</si>
  <si>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</si>
  <si>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</si>
  <si>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</si>
  <si>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</si>
  <si>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</si>
  <si>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</si>
  <si>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</si>
  <si>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</si>
  <si>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</si>
  <si>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</si>
  <si>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</si>
  <si>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</si>
  <si>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</si>
  <si>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</si>
  <si>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</si>
  <si>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</si>
  <si>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</si>
  <si>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</si>
  <si>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</si>
  <si>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</si>
  <si>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</si>
  <si>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</si>
  <si>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</si>
  <si>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</si>
  <si>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</si>
  <si>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</si>
  <si>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</si>
  <si>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</si>
  <si>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</si>
  <si>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</si>
  <si>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</si>
  <si>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</si>
  <si>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</si>
  <si>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</si>
  <si>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</si>
  <si>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</si>
  <si>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</si>
  <si>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</si>
  <si>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</si>
  <si>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</si>
  <si>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</si>
  <si>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</si>
  <si>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</si>
  <si>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</si>
  <si>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</si>
  <si>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</si>
  <si>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</si>
  <si>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</si>
  <si>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</si>
  <si>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</si>
  <si>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</si>
  <si>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</si>
  <si>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</si>
  <si>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</si>
  <si>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</si>
  <si>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</si>
  <si>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</si>
  <si>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</si>
  <si>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</si>
  <si>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</si>
  <si>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</si>
  <si>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</si>
  <si>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</si>
  <si>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</si>
  <si>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</si>
  <si>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</si>
  <si>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</si>
  <si>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</si>
  <si>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</si>
  <si>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</si>
  <si>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</si>
  <si>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</si>
  <si>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</si>
  <si>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</si>
  <si>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</si>
  <si>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</si>
  <si>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</si>
  <si>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</si>
  <si>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</si>
  <si>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</si>
  <si>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</si>
  <si>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</si>
  <si>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</si>
  <si>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</si>
  <si>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</si>
  <si>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</si>
  <si>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</si>
  <si>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</si>
  <si>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</si>
  <si>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</si>
  <si>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</si>
  <si>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</si>
  <si>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</si>
  <si>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</si>
  <si>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</si>
  <si>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</si>
  <si>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</si>
  <si>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</si>
  <si>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</si>
  <si>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</si>
  <si>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</si>
  <si>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</si>
  <si>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</si>
  <si>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</si>
  <si>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</si>
  <si>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</si>
  <si>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</si>
  <si>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</si>
  <si>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</si>
  <si>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</si>
  <si>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</si>
  <si>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</si>
  <si>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</si>
  <si>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</si>
  <si>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</si>
  <si>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</si>
  <si>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</si>
  <si>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</si>
  <si>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</si>
  <si>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</si>
  <si>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</si>
  <si>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</si>
  <si>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</si>
  <si>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</si>
  <si>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</si>
  <si>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</si>
  <si>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</si>
  <si>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</si>
  <si>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</si>
  <si>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</si>
  <si>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</si>
  <si>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</si>
  <si>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</si>
  <si>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</si>
  <si>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</si>
  <si>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</si>
  <si>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</si>
  <si>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</si>
  <si>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</si>
  <si>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</si>
  <si>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</si>
  <si>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</si>
  <si>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</si>
  <si>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</si>
  <si>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</si>
  <si>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</si>
  <si>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</si>
  <si>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</si>
  <si>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</si>
  <si>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</si>
  <si>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</si>
  <si>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</si>
  <si>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</si>
  <si>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</si>
  <si>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</si>
  <si>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</si>
  <si>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</si>
  <si>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</si>
  <si>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</si>
  <si>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</si>
  <si>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</si>
  <si>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</si>
  <si>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</si>
  <si>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</si>
  <si>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</si>
  <si>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</si>
  <si>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</si>
  <si>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</si>
  <si>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</si>
  <si>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</si>
  <si>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</si>
  <si>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</si>
  <si>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</si>
  <si>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</si>
  <si>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</si>
  <si>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</si>
  <si>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</si>
  <si>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</si>
  <si>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</si>
  <si>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</si>
  <si>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</si>
  <si>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</si>
  <si>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</si>
  <si>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</si>
  <si>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</si>
  <si>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</si>
  <si>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</si>
  <si>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</si>
  <si>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</si>
  <si>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</si>
  <si>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</si>
  <si>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</si>
  <si>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</si>
  <si>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</si>
  <si>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</si>
  <si>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</si>
  <si>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</si>
  <si>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</si>
  <si>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</si>
  <si>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</si>
  <si>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</si>
  <si>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</si>
  <si>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</si>
  <si>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</si>
  <si>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</si>
  <si>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</si>
  <si>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</si>
  <si>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</si>
  <si>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</si>
  <si>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</si>
  <si>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</si>
  <si>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</si>
  <si>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</si>
  <si>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</si>
  <si>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</si>
  <si>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</si>
  <si>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</si>
  <si>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</si>
  <si>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</si>
  <si>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</si>
  <si>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</si>
  <si>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</si>
  <si>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</si>
  <si>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</si>
  <si>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</si>
  <si>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</si>
  <si>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</si>
  <si>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</si>
  <si>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</si>
  <si>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</si>
  <si>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</si>
  <si>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</si>
  <si>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</si>
  <si>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</si>
  <si>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</si>
  <si>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</si>
  <si>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</si>
  <si>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</si>
  <si>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</si>
  <si>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</si>
  <si>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</si>
  <si>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</si>
  <si>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</si>
  <si>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</si>
  <si>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</si>
  <si>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</si>
  <si>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</si>
  <si>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</si>
  <si>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</si>
  <si>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</si>
  <si>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</si>
  <si>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</si>
  <si>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</si>
  <si>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</si>
  <si>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</si>
  <si>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</si>
  <si>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</si>
  <si>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</si>
  <si>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</si>
  <si>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</si>
  <si>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</si>
  <si>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</si>
  <si>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</si>
  <si>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</si>
  <si>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</si>
  <si>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</si>
  <si>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</si>
  <si>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</si>
  <si>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</si>
  <si>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</si>
  <si>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</si>
  <si>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</si>
  <si>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</si>
  <si>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</si>
  <si>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</si>
  <si>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</si>
  <si>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</si>
  <si>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</si>
  <si>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</si>
  <si>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</si>
  <si>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</si>
  <si>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</si>
  <si>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</si>
  <si>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</si>
  <si>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</si>
  <si>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</si>
  <si>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</si>
  <si>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</si>
  <si>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</si>
  <si>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</si>
  <si>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</si>
  <si>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</si>
  <si>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</si>
  <si>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</si>
  <si>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</si>
  <si>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</si>
  <si>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</si>
  <si>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</si>
  <si>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</si>
  <si>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</si>
  <si>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</si>
  <si>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</si>
  <si>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</si>
  <si>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</si>
  <si>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</si>
  <si>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</si>
  <si>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</si>
  <si>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</si>
  <si>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</si>
  <si>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</si>
  <si>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</si>
  <si>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</si>
  <si>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</si>
  <si>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</si>
  <si>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</si>
  <si>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</si>
  <si>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</si>
  <si>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</si>
  <si>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</si>
  <si>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</si>
  <si>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</si>
  <si>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</si>
  <si>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</si>
  <si>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</si>
  <si>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</si>
  <si>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</si>
  <si>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</si>
  <si>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</si>
  <si>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</si>
  <si>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</si>
  <si>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</si>
  <si>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</si>
  <si>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</si>
  <si>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</si>
  <si>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</si>
  <si>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</si>
  <si>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</si>
  <si>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</si>
  <si>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</si>
  <si>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</si>
  <si>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</si>
  <si>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</si>
  <si>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</si>
  <si>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</si>
  <si>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</si>
  <si>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</si>
  <si>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</si>
  <si>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</si>
  <si>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</si>
  <si>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</si>
  <si>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</si>
  <si>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</si>
  <si>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</si>
  <si>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</si>
  <si>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</si>
  <si>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</si>
  <si>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</si>
  <si>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</si>
  <si>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</si>
  <si>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</si>
  <si>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</si>
  <si>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</si>
  <si>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</si>
  <si>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</si>
  <si>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</si>
  <si>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</si>
  <si>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</si>
  <si>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</si>
  <si>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</si>
  <si>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</si>
  <si>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</si>
  <si>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</si>
  <si>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</si>
  <si>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</si>
  <si>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</si>
  <si>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</si>
  <si>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</si>
  <si>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</si>
  <si>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</si>
  <si>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</si>
  <si>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</si>
  <si>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</si>
  <si>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</si>
  <si>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</si>
  <si>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</si>
  <si>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</si>
  <si>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</si>
  <si>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</si>
  <si>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</si>
  <si>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</si>
  <si>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</si>
  <si>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</si>
  <si>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</si>
  <si>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</si>
  <si>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</si>
  <si>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</si>
  <si>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</si>
  <si>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</si>
  <si>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</si>
  <si>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</si>
  <si>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</si>
  <si>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</si>
  <si>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</si>
  <si>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</si>
  <si>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</si>
  <si>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</si>
  <si>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</si>
  <si>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</si>
  <si>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</si>
  <si>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</si>
  <si>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</si>
  <si>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</si>
  <si>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</si>
  <si>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</si>
  <si>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</si>
  <si>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</si>
  <si>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</si>
  <si>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</si>
  <si>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</si>
  <si>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</si>
  <si>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</si>
  <si>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</si>
  <si>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</si>
  <si>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</si>
  <si>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</si>
  <si>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</si>
  <si>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</si>
  <si>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</si>
  <si>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</si>
  <si>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</si>
  <si>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</si>
  <si>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</si>
  <si>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</si>
  <si>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</si>
  <si>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</si>
  <si>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</si>
  <si>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</si>
  <si>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</si>
  <si>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</si>
  <si>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</si>
  <si>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</si>
  <si>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</si>
  <si>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</si>
  <si>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</si>
  <si>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</si>
  <si>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</si>
  <si>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</si>
  <si>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</si>
  <si>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</si>
  <si>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</si>
  <si>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</si>
  <si>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</si>
  <si>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</si>
  <si>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</si>
  <si>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</si>
  <si>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</si>
  <si>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</si>
  <si>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</si>
  <si>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</si>
  <si>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</si>
  <si>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</si>
  <si>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</si>
  <si>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</si>
  <si>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</si>
  <si>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</si>
  <si>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</si>
  <si>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</si>
  <si>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</si>
  <si>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</si>
  <si>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</si>
  <si>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</si>
  <si>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</si>
  <si>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</si>
  <si>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</si>
  <si>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</si>
  <si>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</si>
  <si>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</si>
  <si>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</si>
  <si>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</si>
  <si>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</si>
  <si>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</si>
  <si>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</si>
  <si>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</si>
  <si>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</si>
  <si>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</si>
  <si>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</si>
  <si>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</si>
  <si>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</si>
  <si>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</si>
  <si>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</si>
  <si>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</si>
  <si>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</si>
  <si>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</si>
  <si>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</si>
  <si>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</si>
  <si>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</si>
  <si>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</si>
  <si>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</si>
  <si>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</si>
  <si>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</si>
  <si>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</si>
  <si>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</si>
  <si>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</si>
  <si>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</si>
  <si>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</si>
  <si>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</si>
  <si>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</si>
  <si>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</si>
  <si>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</si>
  <si>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</si>
  <si>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</si>
  <si>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</si>
  <si>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</si>
  <si>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</si>
  <si>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</si>
  <si>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</si>
  <si>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</si>
  <si>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</si>
  <si>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</si>
  <si>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</si>
  <si>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</si>
  <si>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</si>
  <si>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</si>
  <si>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</si>
  <si>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</si>
  <si>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</si>
  <si>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</si>
  <si>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</si>
  <si>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</si>
  <si>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</si>
  <si>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</si>
  <si>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</si>
  <si>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</si>
  <si>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</si>
  <si>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</si>
  <si>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</si>
  <si>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</si>
  <si>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</si>
  <si>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</si>
  <si>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</si>
  <si>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</si>
  <si>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</si>
  <si>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</si>
  <si>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</si>
  <si>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</si>
  <si>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</si>
  <si>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</si>
  <si>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</si>
  <si>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</si>
  <si>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</si>
  <si>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</si>
  <si>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</si>
  <si>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</si>
  <si>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</si>
  <si>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</si>
  <si>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</si>
  <si>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</si>
  <si>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</si>
  <si>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</si>
  <si>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</si>
  <si>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</si>
  <si>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</si>
  <si>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</si>
  <si>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</si>
  <si>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</si>
  <si>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</si>
  <si>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</si>
  <si>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</si>
  <si>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</si>
  <si>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</si>
  <si>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</si>
  <si>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</si>
  <si>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</si>
  <si>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</si>
  <si>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</si>
  <si>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</si>
  <si>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</si>
  <si>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</si>
  <si>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</si>
  <si>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</si>
  <si>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</si>
  <si>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</si>
  <si>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</si>
  <si>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</si>
  <si>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</si>
  <si>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</si>
  <si>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</si>
  <si>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</si>
  <si>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</si>
  <si>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</si>
  <si>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</si>
  <si>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</si>
  <si>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</si>
  <si>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</si>
  <si>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</si>
  <si>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</si>
  <si>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</si>
  <si>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</si>
  <si>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</si>
  <si>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</si>
  <si>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</si>
  <si>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</si>
  <si>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</si>
  <si>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</si>
  <si>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</si>
  <si>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</si>
  <si>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</si>
  <si>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</si>
  <si>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</si>
  <si>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</si>
  <si>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</si>
  <si>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</si>
  <si>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</si>
  <si>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</si>
  <si>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</si>
  <si>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</si>
  <si>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</si>
  <si>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</si>
  <si>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</si>
  <si>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</si>
  <si>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</si>
  <si>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</si>
  <si>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</si>
  <si>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</si>
  <si>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</si>
  <si>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</si>
  <si>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</si>
  <si>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</si>
  <si>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</si>
  <si>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</si>
  <si>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</si>
  <si>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</si>
  <si>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</si>
  <si>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</si>
  <si>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</si>
  <si>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</si>
  <si>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</si>
  <si>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</si>
  <si>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</si>
  <si>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</si>
  <si>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</si>
  <si>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</si>
  <si>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</si>
  <si>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</si>
  <si>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</si>
  <si>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</si>
  <si>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</si>
  <si>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</si>
  <si>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</si>
  <si>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</si>
  <si>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</si>
  <si>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</si>
  <si>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</si>
  <si>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</si>
  <si>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</si>
  <si>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</si>
  <si>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</si>
  <si>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</si>
  <si>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</si>
  <si>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</si>
  <si>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</si>
  <si>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</si>
  <si>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</si>
  <si>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</si>
  <si>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</si>
  <si>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</si>
  <si>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</si>
  <si>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</si>
  <si>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</si>
  <si>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</si>
  <si>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</si>
  <si>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</si>
  <si>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</si>
  <si>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</si>
  <si>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</si>
  <si>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</si>
  <si>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</si>
  <si>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</si>
  <si>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</si>
  <si>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</si>
  <si>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</si>
  <si>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</si>
  <si>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</si>
  <si>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</si>
  <si>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</si>
  <si>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</si>
  <si>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</si>
  <si>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</si>
  <si>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</si>
  <si>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</si>
  <si>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</si>
  <si>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</si>
  <si>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</si>
  <si>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</si>
  <si>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</si>
  <si>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</si>
  <si>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</si>
  <si>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</si>
  <si>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</si>
  <si>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</si>
  <si>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</si>
  <si>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</si>
  <si>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</si>
  <si>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</si>
  <si>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</si>
  <si>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</si>
  <si>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</si>
  <si>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</si>
  <si>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</si>
  <si>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</si>
  <si>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</si>
  <si>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</si>
  <si>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</si>
  <si>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</si>
  <si>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</si>
  <si>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</si>
  <si>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</si>
  <si>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</si>
  <si>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</si>
  <si>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</si>
  <si>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</si>
  <si>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</si>
  <si>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</si>
  <si>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</si>
  <si>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</si>
  <si>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</si>
  <si>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</si>
  <si>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</si>
  <si>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</si>
  <si>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</si>
  <si>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</si>
  <si>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</si>
  <si>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</si>
  <si>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</si>
  <si>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</si>
  <si>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</si>
  <si>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</si>
  <si>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</si>
  <si>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</si>
  <si>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</si>
  <si>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</si>
  <si>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</si>
  <si>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</si>
  <si>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</si>
  <si>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</si>
  <si>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</si>
  <si>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</si>
  <si>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</si>
  <si>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</si>
  <si>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</si>
  <si>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</si>
  <si>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</si>
  <si>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</si>
  <si>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</si>
  <si>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</si>
  <si>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</si>
  <si>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</si>
  <si>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</si>
  <si>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</si>
  <si>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</si>
  <si>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</si>
  <si>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</si>
  <si>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</si>
  <si>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</si>
  <si>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</si>
  <si>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</si>
  <si>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</si>
  <si>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</si>
  <si>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</si>
  <si>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</si>
  <si>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</si>
  <si>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</si>
  <si>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</si>
  <si>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</si>
  <si>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</si>
  <si>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</si>
  <si>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</si>
  <si>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</si>
  <si>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</si>
  <si>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</si>
  <si>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</si>
  <si>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</si>
  <si>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</si>
  <si>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</si>
  <si>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</si>
  <si>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</si>
  <si>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</si>
  <si>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</si>
  <si>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</si>
  <si>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</si>
  <si>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</si>
  <si>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</si>
  <si>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</si>
  <si>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</si>
  <si>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</si>
  <si>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</si>
  <si>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</si>
  <si>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</si>
  <si>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</si>
  <si>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</si>
  <si>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</si>
  <si>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</si>
  <si>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</si>
  <si>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</si>
  <si>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</si>
  <si>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</si>
  <si>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</si>
  <si>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</si>
  <si>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</si>
  <si>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</si>
  <si>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</si>
  <si>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</si>
  <si>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</si>
  <si>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</si>
  <si>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</si>
  <si>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</si>
  <si>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</si>
  <si>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</si>
  <si>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</si>
  <si>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</si>
  <si>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</si>
  <si>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</si>
  <si>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</si>
  <si>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</si>
  <si>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</si>
  <si>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</si>
  <si>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</si>
  <si>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</si>
  <si>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</si>
  <si>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</si>
  <si>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</si>
  <si>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</si>
  <si>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</si>
  <si>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</si>
  <si>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</si>
  <si>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</si>
  <si>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</si>
  <si>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</si>
  <si>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</si>
  <si>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</si>
  <si>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</si>
  <si>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</si>
  <si>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</si>
  <si>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</si>
  <si>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</si>
  <si>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</si>
  <si>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</si>
  <si>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</si>
  <si>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</si>
  <si>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</si>
  <si>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</si>
  <si>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</si>
  <si>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</si>
  <si>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</si>
  <si>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</si>
  <si>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</si>
  <si>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</si>
  <si>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</si>
  <si>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</si>
  <si>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</si>
  <si>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</si>
  <si>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</si>
  <si>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</si>
  <si>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</si>
  <si>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</si>
  <si>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</si>
  <si>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</si>
  <si>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</si>
  <si>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</si>
  <si>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</si>
  <si>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</si>
  <si>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</si>
  <si>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</si>
  <si>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</si>
  <si>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</si>
  <si>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</si>
  <si>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</si>
  <si>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</si>
  <si>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</si>
  <si>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</si>
  <si>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</si>
  <si>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</si>
  <si>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</si>
  <si>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</si>
  <si>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</si>
  <si>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</si>
  <si>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</si>
  <si>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</si>
  <si>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</si>
  <si>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</si>
  <si>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</si>
  <si>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</si>
  <si>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</si>
  <si>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</si>
  <si>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</si>
  <si>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</si>
  <si>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</si>
  <si>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</si>
  <si>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</si>
  <si>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</si>
  <si>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</si>
  <si>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</si>
  <si>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</si>
  <si>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</si>
  <si>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</si>
  <si>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</si>
  <si>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</si>
  <si>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</si>
  <si>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</si>
  <si>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</si>
  <si>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</si>
  <si>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</si>
  <si>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</si>
  <si>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</si>
  <si>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</si>
  <si>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</si>
  <si>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</si>
  <si>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</si>
  <si>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</si>
  <si>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</si>
  <si>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</si>
  <si>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</si>
  <si>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</si>
  <si>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</si>
  <si>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</si>
  <si>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</si>
  <si>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</si>
  <si>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</si>
  <si>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</si>
  <si>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</si>
  <si>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</si>
  <si>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</si>
  <si>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</si>
  <si>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</si>
  <si>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</si>
  <si>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</si>
  <si>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</si>
  <si>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</si>
  <si>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</si>
  <si>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</si>
  <si>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</si>
  <si>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</si>
  <si>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</si>
  <si>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</si>
  <si>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</si>
  <si>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</si>
  <si>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</si>
  <si>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</si>
  <si>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</si>
  <si>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</si>
  <si>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</si>
  <si>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</si>
  <si>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</si>
  <si>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</si>
  <si>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</si>
  <si>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</si>
  <si>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</si>
  <si>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</si>
  <si>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</si>
  <si>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</si>
  <si>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</si>
  <si>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</si>
  <si>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</si>
  <si>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</si>
  <si>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</si>
  <si>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</si>
  <si>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</si>
  <si>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</si>
  <si>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</si>
  <si>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</si>
  <si>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</si>
  <si>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</si>
  <si>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</si>
  <si>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</si>
  <si>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</si>
  <si>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</si>
  <si>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</si>
  <si>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</si>
  <si>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</si>
  <si>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</si>
  <si>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</si>
  <si>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</si>
  <si>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</si>
  <si>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</si>
  <si>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</si>
  <si>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</si>
  <si>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</si>
  <si>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</si>
  <si>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</si>
  <si>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</si>
  <si>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</si>
  <si>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</si>
  <si>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</si>
  <si>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</si>
  <si>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</si>
  <si>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</si>
  <si>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</si>
  <si>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</si>
  <si>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</si>
  <si>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</si>
  <si>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</si>
  <si>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</si>
  <si>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</si>
  <si>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</si>
  <si>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</si>
  <si>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</si>
  <si>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</si>
  <si>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</si>
  <si>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</si>
  <si>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</si>
  <si>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</si>
  <si>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</si>
  <si>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</si>
  <si>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</si>
  <si>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</si>
  <si>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</si>
  <si>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</si>
  <si>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</si>
  <si>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</si>
  <si>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</si>
  <si>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</si>
  <si>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</si>
  <si>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</si>
  <si>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</si>
  <si>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</si>
  <si>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</si>
  <si>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</si>
  <si>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</si>
  <si>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</si>
  <si>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</si>
  <si>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</si>
  <si>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</si>
  <si>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</si>
  <si>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</si>
  <si>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</si>
  <si>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</si>
  <si>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</si>
  <si>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</si>
  <si>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</si>
  <si>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</si>
  <si>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</si>
  <si>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</si>
  <si>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</si>
  <si>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</si>
  <si>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</si>
  <si>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</si>
  <si>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</si>
  <si>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</si>
  <si>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</si>
  <si>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</si>
  <si>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</si>
  <si>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</si>
  <si>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</si>
  <si>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</si>
  <si>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</si>
  <si>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</si>
  <si>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</si>
  <si>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</si>
  <si>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</si>
  <si>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</si>
  <si>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</si>
  <si>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</si>
  <si>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</si>
  <si>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</si>
  <si>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</si>
  <si>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</si>
  <si>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</si>
  <si>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</si>
  <si>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</si>
  <si>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</si>
  <si>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</si>
  <si>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</si>
  <si>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</si>
  <si>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</si>
  <si>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</si>
  <si>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</si>
  <si>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</si>
  <si>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</si>
  <si>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</si>
  <si>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</si>
  <si>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</si>
  <si>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</si>
  <si>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</si>
  <si>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</si>
  <si>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</si>
  <si>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</si>
  <si>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</si>
  <si>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</si>
  <si>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</si>
  <si>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</si>
  <si>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</si>
  <si>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</si>
  <si>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</si>
  <si>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</si>
  <si>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</si>
  <si>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</si>
  <si>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</si>
  <si>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</si>
  <si>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</si>
  <si>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</si>
  <si>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</si>
  <si>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</si>
  <si>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</si>
  <si>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</si>
  <si>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</si>
  <si>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</si>
  <si>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</si>
  <si>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</si>
  <si>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</si>
  <si>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</si>
  <si>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</si>
  <si>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</si>
  <si>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</si>
  <si>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</si>
  <si>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</si>
  <si>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</si>
  <si>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</si>
  <si>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</si>
  <si>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</si>
  <si>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</si>
  <si>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</si>
  <si>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</si>
  <si>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</si>
  <si>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</si>
  <si>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</si>
  <si>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</si>
  <si>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</si>
  <si>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</si>
  <si>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</si>
  <si>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</si>
  <si>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</si>
  <si>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</si>
  <si>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</si>
  <si>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</si>
  <si>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</si>
  <si>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</si>
  <si>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</si>
  <si>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</si>
  <si>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</si>
  <si>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</si>
  <si>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</si>
  <si>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</si>
  <si>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</si>
  <si>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</si>
  <si>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</si>
  <si>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</si>
  <si>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</si>
  <si>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</si>
  <si>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</si>
  <si>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</si>
  <si>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</si>
  <si>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</si>
  <si>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</si>
  <si>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</si>
  <si>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</si>
  <si>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</si>
  <si>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</si>
  <si>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</si>
  <si>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</si>
  <si>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</si>
  <si>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</si>
  <si>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</si>
  <si>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</si>
  <si>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</si>
  <si>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</si>
  <si>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</si>
  <si>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</si>
  <si>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</si>
  <si>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</si>
  <si>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</si>
  <si>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</si>
  <si>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</si>
  <si>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</si>
  <si>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</si>
  <si>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</si>
  <si>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</si>
  <si>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</si>
  <si>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</si>
  <si>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</si>
  <si>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</si>
  <si>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</si>
  <si>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</si>
  <si>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</si>
  <si>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</si>
  <si>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</si>
  <si>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</si>
  <si>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</si>
  <si>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</si>
  <si>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</si>
  <si>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</si>
  <si>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</si>
  <si>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</si>
  <si>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</si>
  <si>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</si>
  <si>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</si>
  <si>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</si>
  <si>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</si>
  <si>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</si>
  <si>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</si>
  <si>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</si>
  <si>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</si>
  <si>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</si>
  <si>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</si>
  <si>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</si>
  <si>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</si>
  <si>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</si>
  <si>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</si>
  <si>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</si>
  <si>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</si>
  <si>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</si>
  <si>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</si>
  <si>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</si>
  <si>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</si>
  <si>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</si>
  <si>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</si>
  <si>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</si>
  <si>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</si>
  <si>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</si>
  <si>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</si>
  <si>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</si>
  <si>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</si>
  <si>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</si>
  <si>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</si>
  <si>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</si>
  <si>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</si>
  <si>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</si>
  <si>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</si>
  <si>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</si>
  <si>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</si>
  <si>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</si>
  <si>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</si>
  <si>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</si>
  <si>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</si>
  <si>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</si>
  <si>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</si>
  <si>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</si>
  <si>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</si>
  <si>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</si>
  <si>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</si>
  <si>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</si>
  <si>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</si>
  <si>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</si>
  <si>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</si>
  <si>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</si>
  <si>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</si>
  <si>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</si>
  <si>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</si>
  <si>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</si>
  <si>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</si>
  <si>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</si>
  <si>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</si>
  <si>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</si>
  <si>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</si>
  <si>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</si>
  <si>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</si>
  <si>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</si>
  <si>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</si>
  <si>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</si>
  <si>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</si>
  <si>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</si>
  <si>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</si>
  <si>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</si>
  <si>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</si>
  <si>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</si>
  <si>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</si>
  <si>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</si>
  <si>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</si>
  <si>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</si>
  <si>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</si>
  <si>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</si>
  <si>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</si>
  <si>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</si>
  <si>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</si>
  <si>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</si>
  <si>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</si>
  <si>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</si>
  <si>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</si>
  <si>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</si>
  <si>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</si>
  <si>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</si>
  <si>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</si>
  <si>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</si>
  <si>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</si>
  <si>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</si>
  <si>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</si>
  <si>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</si>
  <si>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</si>
  <si>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</si>
  <si>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</si>
  <si>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</si>
  <si>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</si>
  <si>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</si>
  <si>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</si>
  <si>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</si>
  <si>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</si>
  <si>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</si>
  <si>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</si>
  <si>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</si>
  <si>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</si>
  <si>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</si>
  <si>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</si>
  <si>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</si>
  <si>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</si>
  <si>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</si>
  <si>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</si>
  <si>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</si>
  <si>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</si>
  <si>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</si>
  <si>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</si>
  <si>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</si>
  <si>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</si>
  <si>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</si>
  <si>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</si>
  <si>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</si>
  <si>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</si>
  <si>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</si>
  <si>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</si>
  <si>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</si>
  <si>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</si>
  <si>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</si>
  <si>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</si>
  <si>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</si>
  <si>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</si>
  <si>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</si>
  <si>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</si>
  <si>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</si>
  <si>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</si>
  <si>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</si>
  <si>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</si>
  <si>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</si>
  <si>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</si>
  <si>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</si>
  <si>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</si>
  <si>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</si>
  <si>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</si>
  <si>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</si>
  <si>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</si>
  <si>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</si>
  <si>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</si>
  <si>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</si>
  <si>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</si>
  <si>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</si>
  <si>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</si>
  <si>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</si>
  <si>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</si>
  <si>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</si>
  <si>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</si>
  <si>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</si>
  <si>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</si>
  <si>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</si>
  <si>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</si>
  <si>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</si>
  <si>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</si>
  <si>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</si>
  <si>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</si>
  <si>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</si>
  <si>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</si>
  <si>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</si>
  <si>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</si>
  <si>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</si>
  <si>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</si>
  <si>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</si>
  <si>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</si>
  <si>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</si>
  <si>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</si>
  <si>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</si>
  <si>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</si>
  <si>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</si>
  <si>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</si>
  <si>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</si>
  <si>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</si>
  <si>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</si>
  <si>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</si>
  <si>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</si>
  <si>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</si>
  <si>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</si>
  <si>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</si>
  <si>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</si>
  <si>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</si>
  <si>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</si>
  <si>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</si>
  <si>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</si>
  <si>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</si>
  <si>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</si>
  <si>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</si>
  <si>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</si>
  <si>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</si>
  <si>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</si>
  <si>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</si>
  <si>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</si>
  <si>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</si>
  <si>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</si>
  <si>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</si>
  <si>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</si>
  <si>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</si>
  <si>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</si>
  <si>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</si>
  <si>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</si>
  <si>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</si>
  <si>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</si>
  <si>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</si>
  <si>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</si>
  <si>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</si>
  <si>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</si>
  <si>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</si>
  <si>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</si>
  <si>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</si>
  <si>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</si>
  <si>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</si>
  <si>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</si>
  <si>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</si>
  <si>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</si>
  <si>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</si>
  <si>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</si>
  <si>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</si>
  <si>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</si>
  <si>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</si>
  <si>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</si>
  <si>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</si>
  <si>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</si>
  <si>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</si>
  <si>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</si>
  <si>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</si>
  <si>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</si>
  <si>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</si>
  <si>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</si>
  <si>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</si>
  <si>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</si>
  <si>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</si>
  <si>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</si>
  <si>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</si>
  <si>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</si>
  <si>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</si>
  <si>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</si>
  <si>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</si>
  <si>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</si>
  <si>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</si>
  <si>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</si>
  <si>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</si>
  <si>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</si>
  <si>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</si>
  <si>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</si>
  <si>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</si>
  <si>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</si>
  <si>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</si>
  <si>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</si>
  <si>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</si>
  <si>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</si>
  <si>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</si>
  <si>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</si>
  <si>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</si>
  <si>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</si>
  <si>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</si>
  <si>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</si>
  <si>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</si>
  <si>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</si>
  <si>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</si>
  <si>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</si>
  <si>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</si>
  <si>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</si>
  <si>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</si>
  <si>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</si>
  <si>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</si>
  <si>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</si>
  <si>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</si>
  <si>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</si>
  <si>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</si>
  <si>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</si>
  <si>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</si>
  <si>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</si>
  <si>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</si>
  <si>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</si>
  <si>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</si>
  <si>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</si>
  <si>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</si>
  <si>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</si>
  <si>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</si>
  <si>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</si>
  <si>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</si>
  <si>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</si>
  <si>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</si>
  <si>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</si>
  <si>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</si>
  <si>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</si>
  <si>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</si>
  <si>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</si>
  <si>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</si>
  <si>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</si>
  <si>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</si>
  <si>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</si>
  <si>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</si>
  <si>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</si>
  <si>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</si>
  <si>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</si>
  <si>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</si>
  <si>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</si>
  <si>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</si>
  <si>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</si>
  <si>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</si>
  <si>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</si>
  <si>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</si>
  <si>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</si>
  <si>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</si>
  <si>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</si>
  <si>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</si>
  <si>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</si>
  <si>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</si>
  <si>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</si>
  <si>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</si>
  <si>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</si>
  <si>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</si>
  <si>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</si>
  <si>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</si>
  <si>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</si>
  <si>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</si>
  <si>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</si>
  <si>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</si>
  <si>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</si>
  <si>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</si>
  <si>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</si>
  <si>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</si>
  <si>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</si>
  <si>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</si>
  <si>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</si>
  <si>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</si>
  <si>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</si>
  <si>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</si>
  <si>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</si>
  <si>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</si>
  <si>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</si>
  <si>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</si>
  <si>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</si>
  <si>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</si>
  <si>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</si>
  <si>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</si>
  <si>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</si>
  <si>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</si>
  <si>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</si>
  <si>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</si>
  <si>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</si>
  <si>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</si>
  <si>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</si>
  <si>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</si>
  <si>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</si>
  <si>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</si>
  <si>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</si>
  <si>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</si>
  <si>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</si>
  <si>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</si>
  <si>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</si>
  <si>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</si>
  <si>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</si>
  <si>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</si>
  <si>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</si>
  <si>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</si>
  <si>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</si>
  <si>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</si>
  <si>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</si>
  <si>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</si>
  <si>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</si>
  <si>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</si>
  <si>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</si>
  <si>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</si>
  <si>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</si>
  <si>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</si>
  <si>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</si>
  <si>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</si>
  <si>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</si>
  <si>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</si>
  <si>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</si>
  <si>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</si>
  <si>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</si>
  <si>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</si>
  <si>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</si>
  <si>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</si>
  <si>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</si>
  <si>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</si>
  <si>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</si>
  <si>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</si>
  <si>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</si>
  <si>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</si>
  <si>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</si>
  <si>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</si>
  <si>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</si>
  <si>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</si>
  <si>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</si>
  <si>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</si>
  <si>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</si>
  <si>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</si>
  <si>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</si>
  <si>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</si>
  <si>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</si>
  <si>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</si>
  <si>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</si>
  <si>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</si>
  <si>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</si>
  <si>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</si>
  <si>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</si>
  <si>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</si>
  <si>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</si>
  <si>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</si>
  <si>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</si>
  <si>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</si>
  <si>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</si>
  <si>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</si>
  <si>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</si>
  <si>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</si>
  <si>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</si>
  <si>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</si>
  <si>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</si>
  <si>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</si>
  <si>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</si>
  <si>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</si>
  <si>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</si>
  <si>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</si>
  <si>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</si>
  <si>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</si>
  <si>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</si>
  <si>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</si>
  <si>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</si>
  <si>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</si>
  <si>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</si>
  <si>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</si>
  <si>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</si>
  <si>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</si>
  <si>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</si>
  <si>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</si>
  <si>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</si>
  <si>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</si>
  <si>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</si>
  <si>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</si>
  <si>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</si>
  <si>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</si>
  <si>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</si>
  <si>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</si>
  <si>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</si>
  <si>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</si>
  <si>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</si>
  <si>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</si>
  <si>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</si>
  <si>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</si>
  <si>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</si>
  <si>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</si>
  <si>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</si>
  <si>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</si>
  <si>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</si>
  <si>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</si>
  <si>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</si>
  <si>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</si>
  <si>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</si>
  <si>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</si>
  <si>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</si>
  <si>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</si>
  <si>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</si>
  <si>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</si>
  <si>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</si>
  <si>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</si>
  <si>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</si>
  <si>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</si>
  <si>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</si>
  <si>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</si>
  <si>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</si>
  <si>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</si>
  <si>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</si>
  <si>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</si>
  <si>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</si>
  <si>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</si>
  <si>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</si>
  <si>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</si>
  <si>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</si>
  <si>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</si>
  <si>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</si>
  <si>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</si>
  <si>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</si>
  <si>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</si>
  <si>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</si>
  <si>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</si>
  <si>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</si>
  <si>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</si>
  <si>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</si>
  <si>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</si>
  <si>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</si>
  <si>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</si>
  <si>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</si>
  <si>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</si>
  <si>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</si>
  <si>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</si>
  <si>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</si>
  <si>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</si>
  <si>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</si>
  <si>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</si>
  <si>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</si>
  <si>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</si>
  <si>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</si>
  <si>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</si>
  <si>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</si>
  <si>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</si>
  <si>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</si>
  <si>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</si>
  <si>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</si>
  <si>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</si>
  <si>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</si>
  <si>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</si>
  <si>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</si>
  <si>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</si>
  <si>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</si>
  <si>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</si>
  <si>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</si>
  <si>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</si>
  <si>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</si>
  <si>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</si>
  <si>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</si>
  <si>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</si>
  <si>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</si>
  <si>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</si>
  <si>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</si>
  <si>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</si>
  <si>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</si>
  <si>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</si>
  <si>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</si>
  <si>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</si>
  <si>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</si>
  <si>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</si>
  <si>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</si>
  <si>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</si>
  <si>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</si>
  <si>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</si>
  <si>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</si>
  <si>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</si>
  <si>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</si>
  <si>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</si>
  <si>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</si>
  <si>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</si>
  <si>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</si>
  <si>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</si>
  <si>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</si>
  <si>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</si>
  <si>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</si>
  <si>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</si>
  <si>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</si>
  <si>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</si>
  <si>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</si>
  <si>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</si>
  <si>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</si>
  <si>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</si>
  <si>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</si>
  <si>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</si>
  <si>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</si>
  <si>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</si>
  <si>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</si>
  <si>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</si>
  <si>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</si>
  <si>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</si>
  <si>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</si>
  <si>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</si>
  <si>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</si>
  <si>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</si>
  <si>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</si>
  <si>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</si>
  <si>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</si>
  <si>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</si>
  <si>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</si>
  <si>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</si>
  <si>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</si>
  <si>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</si>
  <si>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</si>
  <si>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</si>
  <si>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</si>
  <si>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</si>
  <si>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</si>
  <si>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</si>
  <si>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</si>
  <si>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</si>
  <si>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</si>
  <si>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</si>
  <si>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</si>
  <si>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</si>
  <si>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</si>
  <si>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</si>
  <si>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</si>
  <si>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</si>
  <si>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</si>
  <si>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</si>
  <si>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</si>
  <si>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</si>
  <si>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</si>
  <si>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</si>
  <si>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</si>
  <si>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</si>
  <si>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</si>
  <si>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</si>
  <si>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</si>
  <si>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</si>
  <si>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</si>
  <si>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</si>
  <si>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</si>
  <si>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</si>
  <si>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</si>
  <si>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</si>
  <si>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</si>
  <si>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</si>
  <si>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</si>
  <si>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</si>
  <si>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</si>
  <si>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</si>
  <si>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</si>
  <si>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</si>
  <si>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</si>
  <si>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</si>
  <si>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</si>
  <si>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</si>
  <si>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</si>
  <si>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</si>
  <si>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</si>
  <si>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</si>
  <si>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</si>
  <si>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</si>
  <si>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</si>
  <si>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</si>
  <si>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</si>
  <si>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</si>
  <si>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</si>
  <si>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</si>
  <si>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</si>
  <si>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</si>
  <si>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</si>
  <si>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</si>
  <si>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</si>
  <si>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</si>
  <si>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</si>
  <si>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</si>
  <si>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</si>
  <si>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</si>
  <si>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</si>
  <si>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</si>
  <si>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</si>
  <si>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</si>
  <si>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</si>
  <si>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</si>
  <si>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</si>
  <si>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</si>
  <si>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</si>
  <si>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</si>
  <si>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</si>
  <si>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</si>
  <si>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</si>
  <si>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</si>
  <si>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</si>
  <si>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</si>
  <si>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</si>
  <si>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</si>
  <si>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</si>
  <si>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</si>
  <si>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</si>
  <si>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</si>
  <si>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</si>
  <si>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</si>
  <si>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</si>
  <si>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</si>
  <si>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</si>
  <si>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</si>
  <si>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</si>
  <si>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</si>
  <si>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</si>
  <si>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</si>
  <si>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</si>
  <si>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</si>
  <si>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</si>
  <si>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</si>
  <si>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</si>
  <si>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</si>
  <si>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</si>
  <si>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</si>
  <si>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</si>
  <si>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</si>
  <si>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</si>
  <si>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</si>
  <si>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</si>
  <si>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</si>
  <si>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</si>
  <si>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</si>
  <si>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</si>
  <si>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</si>
  <si>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</si>
  <si>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</si>
  <si>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</si>
  <si>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</si>
  <si>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</si>
  <si>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</si>
  <si>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</si>
  <si>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</si>
  <si>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</si>
  <si>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</si>
  <si>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</si>
  <si>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</si>
  <si>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</si>
  <si>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</si>
  <si>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</si>
  <si>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</si>
  <si>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</si>
  <si>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</si>
  <si>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</si>
  <si>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</si>
  <si>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</si>
  <si>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</si>
  <si>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</si>
  <si>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</si>
  <si>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</si>
  <si>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</si>
  <si>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</si>
  <si>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</si>
  <si>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</si>
  <si>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</si>
  <si>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</si>
  <si>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</si>
  <si>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</si>
  <si>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</si>
  <si>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</si>
  <si>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</si>
  <si>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</si>
  <si>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</si>
  <si>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</si>
  <si>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</si>
  <si>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</si>
  <si>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</si>
  <si>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</si>
  <si>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</si>
  <si>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</si>
  <si>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</si>
  <si>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</si>
  <si>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</si>
  <si>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</si>
  <si>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</si>
  <si>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</si>
  <si>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</si>
  <si>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</si>
  <si>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</si>
  <si>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</si>
  <si>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</si>
  <si>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</si>
  <si>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</si>
  <si>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</si>
  <si>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</si>
  <si>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</si>
  <si>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</si>
  <si>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</si>
  <si>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</si>
  <si>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</si>
  <si>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</si>
  <si>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</si>
  <si>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</si>
  <si>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</si>
  <si>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</si>
  <si>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</si>
  <si>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</si>
  <si>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</si>
  <si>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</si>
  <si>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</si>
  <si>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</si>
  <si>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</si>
  <si>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</si>
  <si>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</si>
  <si>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</si>
  <si>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</si>
  <si>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</si>
  <si>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</si>
  <si>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</si>
  <si>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</si>
  <si>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</si>
  <si>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</si>
  <si>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</si>
  <si>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</si>
  <si>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</si>
  <si>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</si>
  <si>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</si>
  <si>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</si>
  <si>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</si>
  <si>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</si>
  <si>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</si>
  <si>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</si>
  <si>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</si>
  <si>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</si>
  <si>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</si>
  <si>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</si>
  <si>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</si>
  <si>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</si>
  <si>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</si>
  <si>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</si>
  <si>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</si>
  <si>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</si>
  <si>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</si>
  <si>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</si>
  <si>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</si>
  <si>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</si>
  <si>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</si>
  <si>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</si>
  <si>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</si>
  <si>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</si>
  <si>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</si>
  <si>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</si>
  <si>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</si>
  <si>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</si>
  <si>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</si>
  <si>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</si>
  <si>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</si>
  <si>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</si>
  <si>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</si>
  <si>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</si>
  <si>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</si>
  <si>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</si>
  <si>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</si>
  <si>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</si>
  <si>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</si>
  <si>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</si>
  <si>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</si>
  <si>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</si>
  <si>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</si>
  <si>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</si>
  <si>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</si>
  <si>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</si>
  <si>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</si>
  <si>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</si>
  <si>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</si>
  <si>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</si>
  <si>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</si>
  <si>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</si>
  <si>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</si>
  <si>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</si>
  <si>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</si>
  <si>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</si>
  <si>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</si>
  <si>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</si>
  <si>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</si>
  <si>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</si>
  <si>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</si>
  <si>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</si>
  <si>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</si>
  <si>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</si>
  <si>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</si>
  <si>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</si>
  <si>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</si>
  <si>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</si>
  <si>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</si>
  <si>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</si>
  <si>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</si>
  <si>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</si>
  <si>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</si>
  <si>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</si>
  <si>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</si>
  <si>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</si>
  <si>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</si>
  <si>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</si>
  <si>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</si>
  <si>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</si>
  <si>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</si>
  <si>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</si>
  <si>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</si>
  <si>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</si>
  <si>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</si>
  <si>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</si>
  <si>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</si>
  <si>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</si>
  <si>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</si>
  <si>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</si>
  <si>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</si>
  <si>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</si>
  <si>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</si>
  <si>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</si>
  <si>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</si>
  <si>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</si>
  <si>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</si>
  <si>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</si>
  <si>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</si>
  <si>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</si>
  <si>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</si>
  <si>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</si>
  <si>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</si>
  <si>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</si>
  <si>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</si>
  <si>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</si>
  <si>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</si>
  <si>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</si>
  <si>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</si>
  <si>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</si>
  <si>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</si>
  <si>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</si>
  <si>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</si>
  <si>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</si>
  <si>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</si>
  <si>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</si>
  <si>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</si>
  <si>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</si>
  <si>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</si>
  <si>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</si>
  <si>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</si>
  <si>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</si>
  <si>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</si>
  <si>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</si>
  <si>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</si>
  <si>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</si>
  <si>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</si>
  <si>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</si>
  <si>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</si>
  <si>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</si>
  <si>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</si>
  <si>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</si>
  <si>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</si>
  <si>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</si>
  <si>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</si>
  <si>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</si>
  <si>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</si>
  <si>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</si>
  <si>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</si>
  <si>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</si>
  <si>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</si>
  <si>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</si>
  <si>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</si>
  <si>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</si>
  <si>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</si>
  <si>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</si>
  <si>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</si>
  <si>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</si>
  <si>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</si>
  <si>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</si>
  <si>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</si>
  <si>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</si>
  <si>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</si>
  <si>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</si>
  <si>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</si>
  <si>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</si>
  <si>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</si>
  <si>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</si>
  <si>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</si>
  <si>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</si>
  <si>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</si>
  <si>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</si>
  <si>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</si>
  <si>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</si>
  <si>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</si>
  <si>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</si>
  <si>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</si>
  <si>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</si>
  <si>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</si>
  <si>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</si>
  <si>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</si>
  <si>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</si>
  <si>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</si>
  <si>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</si>
  <si>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</si>
  <si>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</si>
  <si>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</si>
  <si>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</si>
  <si>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</si>
  <si>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</si>
  <si>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</si>
  <si>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</si>
  <si>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</si>
  <si>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</si>
  <si>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</si>
  <si>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</si>
  <si>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</si>
  <si>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</si>
  <si>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</si>
  <si>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</si>
  <si>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</si>
  <si>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</si>
  <si>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</si>
  <si>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</si>
  <si>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</si>
  <si>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</si>
  <si>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</si>
  <si>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</si>
  <si>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</si>
  <si>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</si>
  <si>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</si>
  <si>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</si>
  <si>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</si>
  <si>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</si>
  <si>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</si>
  <si>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</si>
  <si>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</si>
  <si>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</si>
  <si>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</si>
  <si>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</si>
  <si>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</si>
  <si>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</si>
  <si>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</si>
  <si>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</si>
  <si>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</si>
  <si>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</si>
  <si>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</si>
  <si>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</si>
  <si>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</si>
  <si>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</si>
  <si>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</si>
  <si>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</si>
  <si>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</si>
  <si>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</si>
  <si>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</si>
  <si>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</si>
  <si>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</si>
  <si>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</si>
  <si>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</si>
  <si>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</si>
  <si>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</si>
  <si>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</si>
  <si>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</si>
  <si>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</si>
  <si>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</si>
  <si>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</si>
  <si>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</si>
  <si>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</si>
  <si>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</si>
  <si>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</si>
  <si>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</si>
  <si>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</si>
  <si>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</si>
  <si>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</si>
  <si>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</si>
  <si>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</si>
  <si>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</si>
  <si>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</si>
  <si>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</si>
  <si>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</si>
  <si>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</si>
  <si>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</si>
  <si>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</si>
  <si>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</si>
  <si>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</si>
  <si>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</si>
  <si>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</si>
  <si>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</si>
  <si>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</si>
  <si>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</si>
  <si>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</si>
  <si>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</si>
  <si>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</si>
  <si>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</si>
  <si>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</si>
  <si>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</si>
  <si>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</si>
  <si>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</si>
  <si>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</si>
  <si>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</si>
  <si>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</si>
  <si>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</si>
  <si>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</si>
  <si>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</si>
  <si>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</si>
  <si>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</si>
  <si>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</si>
  <si>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</si>
  <si>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</si>
  <si>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</si>
  <si>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</si>
  <si>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</si>
  <si>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</si>
  <si>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</si>
  <si>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</si>
  <si>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</si>
  <si>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</si>
  <si>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</si>
  <si>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</si>
  <si>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</si>
  <si>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</si>
  <si>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</si>
  <si>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</si>
  <si>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</si>
  <si>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</si>
  <si>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</si>
  <si>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</si>
  <si>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</si>
  <si>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</si>
  <si>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</si>
  <si>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</si>
  <si>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</si>
  <si>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</si>
  <si>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</si>
  <si>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</si>
  <si>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</si>
  <si>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</si>
  <si>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</si>
  <si>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</si>
  <si>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</si>
  <si>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</si>
  <si>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</si>
  <si>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</si>
  <si>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</si>
  <si>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</si>
  <si>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</si>
  <si>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</si>
  <si>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</si>
  <si>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</si>
  <si>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</si>
  <si>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</si>
  <si>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</si>
  <si>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</si>
  <si>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</si>
  <si>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</si>
  <si>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</si>
  <si>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</si>
  <si>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</si>
  <si>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</si>
  <si>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</si>
  <si>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</si>
  <si>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</si>
  <si>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</si>
  <si>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</si>
  <si>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</si>
  <si>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</si>
  <si>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</si>
  <si>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</si>
  <si>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</si>
  <si>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</si>
  <si>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</si>
  <si>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</si>
  <si>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</si>
  <si>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</si>
  <si>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</si>
  <si>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</si>
  <si>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</si>
  <si>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</si>
  <si>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</si>
  <si>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</si>
  <si>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</si>
  <si>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</si>
  <si>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</si>
  <si>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</si>
  <si>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</si>
  <si>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</si>
  <si>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</si>
  <si>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</si>
  <si>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</si>
  <si>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</si>
  <si>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</si>
  <si>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</si>
  <si>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</si>
  <si>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</si>
  <si>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</si>
  <si>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</si>
  <si>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</si>
  <si>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</si>
  <si>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</si>
  <si>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</si>
  <si>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</si>
  <si>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</si>
  <si>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</si>
  <si>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</si>
  <si>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</si>
  <si>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</si>
  <si>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</si>
  <si>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</si>
  <si>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</si>
  <si>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</si>
  <si>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</si>
  <si>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</si>
  <si>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</si>
  <si>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</si>
  <si>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</si>
  <si>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</si>
  <si>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</si>
  <si>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</si>
  <si>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</si>
  <si>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</si>
  <si>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</si>
  <si>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</si>
  <si>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</si>
  <si>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</si>
  <si>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</si>
  <si>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</si>
  <si>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</si>
  <si>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</si>
  <si>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</si>
  <si>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</si>
  <si>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</si>
  <si>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</si>
  <si>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</si>
  <si>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</si>
  <si>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</si>
  <si>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</si>
  <si>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</si>
  <si>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</si>
  <si>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</si>
  <si>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</si>
  <si>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</si>
  <si>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</si>
  <si>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</si>
  <si>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</si>
  <si>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</si>
  <si>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</si>
  <si>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</si>
  <si>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</si>
  <si>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</si>
  <si>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</si>
  <si>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</si>
  <si>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</si>
  <si>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</si>
  <si>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</si>
  <si>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</si>
  <si>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</si>
  <si>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</si>
  <si>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</si>
  <si>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</si>
  <si>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</si>
  <si>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</si>
  <si>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</si>
  <si>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</si>
  <si>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</si>
  <si>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</si>
  <si>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</si>
  <si>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</si>
  <si>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</si>
  <si>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</si>
  <si>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</si>
  <si>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</si>
  <si>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</si>
  <si>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</si>
  <si>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</si>
  <si>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</si>
  <si>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</si>
  <si>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</si>
  <si>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</si>
  <si>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</si>
  <si>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</si>
  <si>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</si>
  <si>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</si>
  <si>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</si>
  <si>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</si>
  <si>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</si>
  <si>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</si>
  <si>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</si>
  <si>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</si>
  <si>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</si>
  <si>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</si>
  <si>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</si>
  <si>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</si>
  <si>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</si>
  <si>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</si>
  <si>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</si>
  <si>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</si>
  <si>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</si>
  <si>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</si>
  <si>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</si>
  <si>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</si>
  <si>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</si>
  <si>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</si>
  <si>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</si>
  <si>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</si>
  <si>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</si>
  <si>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</si>
  <si>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</si>
  <si>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</si>
  <si>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</si>
  <si>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</si>
  <si>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</si>
  <si>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</si>
  <si>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</si>
  <si>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</si>
  <si>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</si>
  <si>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</si>
  <si>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</si>
  <si>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</si>
  <si>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</si>
  <si>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</si>
  <si>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</si>
  <si>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</si>
  <si>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</si>
  <si>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</si>
  <si>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</si>
  <si>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</si>
  <si>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</si>
  <si>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</si>
  <si>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</si>
  <si>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</si>
  <si>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</si>
  <si>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</si>
  <si>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</si>
  <si>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</si>
  <si>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</si>
  <si>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</si>
  <si>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</si>
  <si>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</si>
  <si>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</si>
  <si>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</si>
  <si>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</si>
  <si>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</si>
  <si>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</si>
  <si>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</si>
  <si>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</si>
  <si>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</si>
  <si>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</si>
  <si>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</si>
  <si>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</si>
  <si>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</si>
  <si>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</si>
  <si>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</si>
  <si>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</si>
  <si>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</si>
  <si>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</si>
  <si>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</si>
  <si>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</si>
  <si>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</si>
  <si>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</si>
  <si>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</si>
  <si>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</si>
  <si>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</si>
  <si>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</si>
  <si>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</si>
  <si>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</si>
  <si>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</si>
  <si>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</si>
  <si>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</si>
  <si>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</si>
  <si>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</si>
  <si>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</si>
  <si>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</si>
  <si>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</si>
  <si>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</si>
  <si>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</si>
  <si>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</si>
  <si>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</si>
  <si>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</si>
  <si>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</si>
  <si>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</si>
  <si>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</si>
  <si>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</si>
  <si>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</si>
  <si>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</si>
  <si>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</si>
  <si>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</si>
  <si>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</si>
  <si>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</si>
  <si>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</si>
  <si>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</si>
  <si>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</si>
  <si>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</si>
  <si>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</si>
  <si>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</si>
  <si>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</si>
  <si>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</si>
  <si>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</si>
  <si>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</si>
  <si>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</si>
  <si>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</si>
  <si>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</si>
  <si>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</si>
  <si>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</si>
  <si>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</si>
  <si>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</si>
  <si>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</si>
  <si>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</si>
  <si>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</si>
  <si>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</si>
  <si>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</si>
  <si>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</si>
  <si>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</si>
  <si>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</si>
  <si>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</si>
  <si>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</si>
  <si>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</si>
  <si>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</si>
  <si>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</si>
  <si>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</si>
  <si>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</si>
  <si>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</si>
  <si>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</si>
  <si>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</si>
  <si>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</si>
  <si>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</si>
  <si>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</si>
  <si>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</si>
  <si>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</si>
  <si>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</si>
  <si>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</si>
  <si>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</si>
  <si>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</si>
  <si>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</si>
  <si>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</si>
  <si>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</si>
  <si>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</si>
  <si>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</si>
  <si>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</si>
  <si>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</si>
  <si>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</si>
  <si>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</si>
  <si>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</si>
  <si>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</si>
  <si>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</si>
  <si>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</si>
  <si>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</si>
  <si>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</si>
  <si>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</si>
  <si>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</si>
  <si>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</si>
  <si>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</si>
  <si>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</si>
  <si>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</si>
  <si>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</si>
  <si>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</si>
  <si>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</si>
  <si>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</si>
  <si>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</si>
  <si>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</si>
  <si>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</si>
  <si>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</si>
  <si>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</si>
  <si>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</si>
  <si>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</si>
  <si>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</si>
  <si>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</si>
  <si>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</si>
  <si>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</si>
  <si>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</si>
  <si>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</si>
  <si>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</si>
  <si>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</si>
  <si>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</si>
  <si>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</si>
  <si>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</si>
  <si>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</si>
  <si>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</si>
  <si>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</si>
  <si>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</si>
  <si>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</si>
  <si>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</si>
  <si>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</si>
  <si>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</si>
  <si>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</si>
  <si>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</si>
  <si>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</si>
  <si>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</si>
  <si>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</si>
  <si>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</si>
  <si>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</si>
  <si>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</si>
  <si>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</si>
  <si>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</si>
  <si>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</si>
  <si>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</si>
  <si>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</si>
  <si>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</si>
  <si>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</si>
  <si>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</si>
  <si>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</si>
  <si>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</si>
  <si>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</si>
  <si>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</si>
  <si>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</si>
  <si>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</si>
  <si>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</si>
  <si>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</si>
  <si>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</si>
  <si>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</si>
  <si>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</si>
  <si>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</si>
  <si>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</si>
  <si>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</si>
  <si>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</si>
  <si>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</si>
  <si>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</si>
  <si>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</si>
  <si>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</si>
  <si>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</si>
  <si>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</si>
  <si>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</si>
  <si>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</si>
  <si>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</si>
  <si>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</si>
  <si>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</si>
  <si>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</si>
  <si>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</si>
  <si>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</si>
  <si>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</si>
  <si>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</si>
  <si>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</si>
  <si>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</si>
  <si>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</si>
  <si>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</si>
  <si>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</si>
  <si>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</si>
  <si>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</si>
  <si>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</si>
  <si>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</si>
  <si>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</si>
  <si>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</si>
  <si>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</si>
  <si>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</si>
  <si>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</si>
  <si>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</si>
  <si>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</si>
  <si>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</si>
  <si>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</si>
  <si>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</si>
  <si>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</si>
  <si>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</si>
  <si>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</si>
  <si>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</si>
  <si>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</si>
  <si>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</si>
  <si>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</si>
  <si>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</si>
  <si>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</si>
  <si>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</si>
  <si>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</si>
  <si>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</si>
  <si>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</si>
  <si>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</si>
  <si>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</si>
  <si>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</si>
  <si>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</si>
  <si>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</si>
  <si>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</si>
  <si>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</si>
  <si>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</si>
  <si>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</si>
  <si>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</si>
  <si>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</si>
  <si>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</si>
  <si>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</si>
  <si>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</si>
  <si>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</si>
  <si>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</si>
  <si>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</si>
  <si>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</si>
  <si>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</si>
  <si>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</si>
  <si>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</si>
  <si>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</si>
  <si>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</si>
  <si>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</si>
  <si>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</si>
  <si>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</si>
  <si>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</si>
  <si>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</si>
  <si>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</si>
  <si>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</si>
  <si>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</si>
  <si>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</si>
  <si>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</si>
  <si>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</si>
  <si>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</si>
  <si>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</si>
  <si>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</si>
  <si>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</si>
  <si>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</si>
  <si>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</si>
  <si>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</si>
  <si>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</si>
  <si>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</si>
  <si>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</si>
  <si>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</si>
  <si>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</si>
  <si>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</si>
  <si>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</si>
  <si>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</si>
  <si>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</si>
  <si>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</si>
  <si>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</si>
  <si>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</si>
  <si>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</si>
  <si>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</si>
  <si>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</si>
  <si>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</si>
  <si>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</si>
  <si>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</si>
  <si>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</si>
  <si>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</si>
  <si>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</si>
  <si>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</si>
  <si>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</si>
  <si>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</si>
  <si>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</si>
  <si>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</si>
  <si>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</si>
  <si>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</si>
  <si>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</si>
  <si>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</si>
  <si>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</si>
  <si>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</si>
  <si>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</si>
  <si>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</si>
  <si>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</si>
  <si>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</si>
  <si>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</si>
  <si>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</si>
  <si>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</si>
  <si>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</si>
  <si>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</si>
  <si>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</si>
  <si>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</si>
  <si>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</si>
  <si>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</si>
  <si>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</si>
  <si>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</si>
  <si>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</si>
  <si>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</si>
  <si>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</si>
  <si>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</si>
  <si>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</si>
  <si>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</si>
  <si>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</si>
  <si>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</si>
  <si>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</si>
  <si>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</si>
  <si>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</si>
  <si>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</si>
  <si>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</si>
  <si>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</si>
  <si>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</si>
  <si>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</si>
  <si>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</si>
  <si>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</si>
  <si>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</si>
  <si>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</si>
  <si>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</si>
  <si>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</si>
  <si>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</si>
  <si>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</si>
  <si>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</si>
  <si>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</si>
  <si>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</si>
  <si>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</si>
  <si>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</si>
  <si>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</si>
  <si>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</si>
  <si>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</si>
  <si>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</si>
  <si>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</si>
  <si>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</si>
  <si>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</si>
  <si>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</si>
  <si>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</si>
  <si>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</si>
  <si>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</si>
  <si>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</si>
  <si>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</si>
  <si>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</si>
  <si>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</si>
  <si>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</si>
  <si>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</si>
  <si>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</si>
  <si>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</si>
  <si>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</si>
  <si>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</si>
  <si>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</si>
  <si>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</si>
  <si>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</si>
  <si>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</si>
  <si>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</si>
  <si>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</si>
  <si>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</si>
  <si>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</si>
  <si>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</si>
  <si>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</si>
  <si>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</si>
  <si>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</si>
  <si>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</si>
  <si>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</si>
  <si>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</si>
  <si>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</si>
  <si>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</si>
  <si>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</si>
  <si>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</si>
  <si>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</si>
  <si>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</si>
  <si>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</si>
  <si>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</si>
  <si>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</si>
  <si>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</si>
  <si>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</si>
  <si>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</si>
  <si>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</si>
  <si>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</si>
  <si>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</si>
  <si>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</si>
  <si>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</si>
  <si>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</si>
  <si>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</si>
  <si>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</si>
  <si>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</si>
  <si>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</si>
  <si>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</si>
  <si>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</si>
  <si>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</si>
  <si>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</si>
  <si>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</si>
  <si>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</si>
  <si>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</si>
  <si>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</si>
  <si>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</si>
  <si>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</si>
  <si>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</si>
  <si>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</si>
  <si>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</si>
  <si>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</si>
  <si>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</si>
  <si>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</si>
  <si>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</si>
  <si>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</si>
  <si>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</si>
  <si>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</si>
  <si>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</si>
  <si>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</si>
  <si>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</si>
  <si>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</si>
  <si>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</si>
  <si>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</si>
  <si>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</si>
  <si>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</si>
  <si>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</si>
  <si>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</si>
  <si>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</si>
  <si>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</si>
  <si>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</si>
  <si>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</si>
  <si>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</si>
  <si>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</si>
  <si>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</si>
  <si>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</si>
  <si>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</si>
  <si>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</si>
  <si>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</si>
  <si>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</si>
  <si>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</si>
  <si>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</si>
  <si>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</si>
  <si>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</si>
  <si>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</si>
  <si>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</si>
  <si>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</si>
  <si>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</si>
  <si>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</si>
  <si>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</si>
  <si>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</si>
  <si>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</si>
  <si>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</si>
  <si>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</si>
  <si>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</si>
  <si>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</si>
  <si>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</si>
  <si>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</si>
  <si>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</si>
  <si>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</si>
  <si>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</si>
  <si>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</si>
  <si>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</si>
  <si>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</si>
  <si>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</si>
  <si>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</si>
  <si>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</si>
  <si>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</si>
  <si>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</si>
  <si>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</si>
  <si>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</si>
  <si>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</si>
  <si>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</si>
  <si>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</si>
  <si>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</si>
  <si>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</si>
  <si>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</si>
  <si>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</si>
  <si>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</si>
  <si>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</si>
  <si>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</si>
  <si>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</si>
  <si>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</si>
  <si>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</si>
  <si>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</si>
  <si>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</si>
  <si>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</si>
  <si>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</si>
  <si>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</si>
  <si>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</si>
  <si>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</si>
  <si>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</si>
  <si>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</si>
  <si>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</si>
  <si>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</si>
  <si>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</si>
  <si>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</si>
  <si>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</si>
  <si>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</si>
  <si>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</si>
  <si>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</si>
  <si>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</si>
  <si>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</si>
  <si>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</si>
  <si>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</si>
  <si>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</si>
  <si>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</si>
  <si>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</si>
  <si>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</si>
  <si>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</si>
  <si>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</si>
  <si>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</si>
  <si>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</si>
  <si>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</si>
  <si>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</si>
  <si>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</si>
  <si>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</si>
  <si>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</si>
  <si>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</si>
  <si>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</si>
  <si>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</si>
  <si>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</si>
  <si>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</si>
  <si>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</si>
  <si>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</si>
  <si>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</si>
  <si>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</si>
  <si>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</si>
  <si>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</si>
  <si>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</si>
  <si>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</si>
  <si>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</si>
  <si>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</si>
  <si>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</si>
  <si>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</si>
  <si>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</si>
  <si>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</si>
  <si>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</si>
  <si>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</si>
  <si>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</si>
  <si>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</si>
  <si>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</si>
  <si>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</si>
  <si>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</si>
  <si>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</si>
  <si>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</si>
  <si>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</si>
  <si>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</si>
  <si>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</si>
  <si>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</si>
  <si>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</si>
  <si>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</si>
  <si>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</si>
  <si>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</si>
  <si>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</si>
  <si>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</si>
  <si>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</si>
  <si>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</si>
  <si>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</si>
  <si>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</si>
  <si>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</si>
  <si>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</si>
  <si>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</si>
  <si>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</si>
  <si>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</si>
  <si>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</si>
  <si>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</si>
  <si>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</si>
  <si>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</si>
  <si>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</si>
  <si>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</si>
  <si>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</si>
  <si>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</si>
  <si>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</si>
  <si>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</si>
  <si>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</si>
  <si>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</si>
  <si>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</si>
  <si>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</si>
  <si>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</si>
  <si>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</si>
  <si>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</si>
  <si>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</si>
  <si>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</si>
  <si>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</si>
  <si>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</si>
  <si>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</si>
  <si>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</si>
  <si>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</si>
  <si>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</si>
  <si>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</si>
  <si>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</si>
  <si>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</si>
  <si>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</si>
  <si>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</si>
  <si>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</si>
  <si>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</si>
  <si>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</si>
  <si>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</si>
  <si>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</si>
  <si>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</si>
  <si>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</si>
  <si>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</si>
  <si>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</si>
  <si>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</si>
  <si>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</si>
  <si>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</si>
  <si>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</si>
  <si>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</si>
  <si>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</si>
  <si>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</si>
  <si>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</si>
  <si>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</si>
  <si>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</si>
  <si>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</si>
  <si>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</si>
  <si>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</si>
  <si>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</si>
  <si>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</si>
  <si>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</si>
  <si>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</si>
  <si>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</si>
  <si>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</si>
  <si>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</si>
  <si>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</si>
  <si>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</si>
  <si>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</si>
  <si>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</si>
  <si>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</si>
  <si>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</si>
  <si>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</si>
  <si>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</si>
  <si>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</si>
  <si>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</si>
  <si>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</si>
  <si>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</si>
  <si>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</si>
  <si>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</si>
  <si>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</si>
  <si>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</si>
  <si>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</si>
  <si>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</si>
  <si>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</si>
  <si>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</si>
  <si>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</si>
  <si>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</si>
  <si>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</si>
  <si>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</si>
  <si>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</si>
  <si>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</si>
  <si>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</si>
  <si>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</si>
  <si>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</si>
  <si>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</si>
  <si>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</si>
  <si>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</si>
  <si>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</si>
  <si>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</si>
  <si>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</si>
  <si>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</si>
  <si>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</si>
  <si>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</si>
  <si>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</si>
  <si>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</si>
  <si>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</si>
  <si>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</si>
  <si>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</si>
  <si>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</si>
  <si>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</si>
  <si>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</si>
  <si>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</si>
  <si>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</si>
  <si>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</si>
  <si>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</si>
  <si>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</si>
  <si>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</si>
  <si>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</si>
  <si>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</si>
  <si>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</si>
  <si>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</si>
  <si>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</si>
  <si>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</si>
  <si>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</si>
  <si>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</si>
  <si>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</si>
  <si>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</si>
  <si>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</si>
  <si>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</si>
  <si>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</si>
  <si>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</si>
  <si>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</si>
  <si>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</si>
  <si>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</si>
  <si>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</si>
  <si>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</si>
  <si>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</si>
  <si>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</si>
  <si>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</si>
  <si>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</si>
  <si>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</si>
  <si>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</si>
  <si>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</si>
  <si>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</si>
  <si>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</si>
  <si>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</si>
  <si>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</si>
  <si>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</si>
  <si>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</si>
  <si>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</si>
  <si>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</si>
  <si>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</si>
  <si>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</si>
  <si>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</si>
  <si>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</si>
  <si>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</si>
  <si>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</si>
  <si>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</si>
  <si>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</si>
  <si>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</si>
  <si>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</si>
  <si>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</si>
  <si>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</si>
  <si>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</si>
  <si>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</si>
  <si>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</si>
  <si>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</si>
  <si>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</si>
  <si>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</si>
  <si>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</si>
  <si>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</si>
  <si>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</si>
  <si>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</si>
  <si>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</si>
  <si>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</si>
  <si>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</si>
  <si>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</si>
  <si>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</si>
  <si>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</si>
  <si>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</si>
  <si>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</si>
  <si>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</si>
  <si>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</si>
  <si>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</si>
  <si>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</si>
  <si>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</si>
  <si>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</si>
  <si>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</si>
  <si>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</si>
  <si>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</si>
  <si>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</si>
  <si>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</si>
  <si>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</si>
  <si>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</si>
  <si>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</si>
  <si>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</si>
  <si>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</si>
  <si>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</si>
  <si>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</si>
  <si>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</si>
  <si>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</si>
  <si>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</si>
  <si>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</si>
  <si>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</si>
  <si>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</si>
  <si>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</si>
  <si>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</si>
  <si>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</si>
  <si>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</si>
  <si>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</si>
  <si>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</si>
  <si>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</si>
  <si>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</si>
  <si>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</si>
  <si>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</si>
  <si>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</si>
  <si>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</si>
  <si>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</si>
  <si>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</si>
  <si>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</si>
  <si>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</si>
  <si>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</si>
  <si>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</si>
  <si>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</si>
  <si>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</si>
  <si>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</si>
  <si>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</si>
  <si>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</si>
  <si>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</si>
  <si>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</si>
  <si>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</si>
  <si>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</si>
  <si>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</si>
  <si>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</si>
  <si>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</si>
  <si>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</si>
  <si>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</si>
  <si>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</si>
  <si>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</si>
  <si>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</si>
  <si>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</si>
  <si>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</si>
  <si>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</si>
  <si>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</si>
  <si>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</si>
  <si>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</si>
  <si>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</si>
  <si>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</si>
  <si>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</si>
  <si>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</si>
  <si>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</si>
  <si>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</si>
  <si>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</si>
  <si>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</si>
  <si>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</si>
  <si>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</si>
  <si>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</si>
  <si>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</si>
  <si>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</si>
  <si>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</si>
  <si>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</si>
  <si>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</si>
  <si>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</si>
  <si>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</si>
  <si>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</si>
  <si>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</si>
  <si>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</si>
  <si>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</si>
  <si>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</si>
  <si>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</si>
  <si>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</si>
  <si>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</si>
  <si>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</si>
  <si>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</si>
  <si>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</si>
  <si>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</si>
  <si>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</si>
  <si>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</si>
  <si>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</si>
  <si>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</si>
  <si>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</si>
  <si>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</si>
  <si>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</si>
  <si>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</si>
  <si>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</si>
  <si>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</si>
  <si>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</si>
  <si>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</si>
  <si>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</si>
  <si>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</si>
  <si>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</si>
  <si>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</si>
  <si>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</si>
  <si>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</si>
  <si>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</si>
  <si>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</si>
  <si>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</si>
  <si>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</si>
  <si>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</si>
  <si>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</si>
  <si>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</si>
  <si>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</si>
  <si>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</si>
  <si>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</si>
  <si>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</si>
  <si>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</si>
  <si>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</si>
  <si>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</si>
  <si>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</si>
  <si>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</si>
  <si>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</si>
  <si>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</si>
  <si>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</si>
  <si>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</si>
  <si>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</si>
  <si>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</si>
  <si>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</si>
  <si>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</si>
  <si>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</si>
  <si>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</si>
  <si>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</si>
  <si>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</si>
  <si>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</si>
  <si>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</si>
  <si>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</si>
  <si>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</si>
  <si>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</si>
  <si>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</si>
  <si>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</si>
  <si>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</si>
  <si>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</si>
  <si>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</si>
  <si>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</si>
  <si>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</si>
  <si>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</si>
  <si>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</si>
  <si>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</si>
  <si>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</si>
  <si>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</si>
  <si>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</si>
  <si>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</si>
  <si>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</si>
  <si>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</si>
  <si>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</si>
  <si>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</si>
  <si>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</si>
  <si>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</si>
  <si>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</si>
  <si>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</si>
  <si>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</si>
  <si>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</si>
  <si>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</si>
  <si>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</si>
  <si>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</si>
  <si>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</si>
  <si>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</si>
  <si>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</si>
  <si>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</si>
  <si>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</si>
  <si>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</si>
  <si>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</si>
  <si>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</si>
  <si>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</si>
  <si>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</si>
  <si>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</si>
  <si>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</si>
  <si>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</si>
  <si>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</si>
  <si>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</si>
  <si>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</si>
  <si>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</si>
  <si>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</si>
  <si>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</si>
  <si>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</si>
  <si>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</si>
  <si>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</si>
  <si>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</si>
  <si>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</si>
  <si>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</si>
  <si>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</si>
  <si>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</si>
  <si>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</si>
  <si>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</si>
  <si>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</si>
  <si>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</si>
  <si>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</si>
  <si>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</si>
  <si>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</si>
  <si>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</si>
  <si>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</si>
  <si>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</si>
  <si>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</si>
  <si>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</si>
  <si>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</si>
  <si>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</si>
  <si>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</si>
  <si>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</si>
  <si>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</si>
  <si>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</si>
  <si>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</si>
  <si>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</si>
  <si>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</si>
  <si>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</si>
  <si>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</si>
  <si>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</si>
  <si>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</si>
  <si>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</si>
  <si>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</si>
  <si>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</si>
  <si>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</si>
  <si>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</si>
  <si>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</si>
  <si>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</si>
  <si>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</si>
  <si>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</si>
  <si>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</si>
  <si>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</si>
  <si>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</si>
  <si>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</si>
  <si>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</si>
  <si>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</si>
  <si>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</si>
  <si>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</si>
  <si>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</si>
  <si>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</si>
  <si>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</si>
  <si>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</si>
  <si>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</si>
  <si>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</si>
  <si>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</si>
  <si>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</si>
  <si>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</si>
  <si>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</si>
  <si>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</si>
  <si>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</si>
  <si>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</si>
  <si>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</si>
  <si>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</si>
  <si>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</si>
  <si>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</si>
  <si>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</si>
  <si>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</si>
  <si>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</si>
  <si>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</si>
  <si>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</si>
  <si>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</si>
  <si>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</si>
  <si>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</si>
  <si>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</si>
  <si>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</si>
  <si>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</si>
  <si>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</si>
  <si>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</si>
  <si>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</si>
  <si>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</si>
  <si>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</si>
  <si>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</si>
  <si>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</si>
  <si>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</si>
  <si>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</si>
  <si>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</si>
  <si>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</si>
  <si>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</si>
  <si>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</si>
  <si>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</si>
  <si>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</si>
  <si>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</si>
  <si>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</si>
  <si>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</si>
  <si>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</si>
  <si>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</si>
  <si>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</si>
  <si>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</si>
  <si>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</si>
  <si>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</si>
  <si>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</si>
  <si>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</si>
  <si>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</si>
  <si>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</si>
  <si>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</si>
  <si>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</si>
  <si>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</si>
  <si>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</si>
  <si>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</si>
  <si>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</si>
  <si>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</si>
  <si>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</si>
  <si>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</si>
  <si>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</si>
  <si>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</si>
  <si>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</si>
  <si>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</si>
  <si>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</si>
  <si>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</si>
  <si>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</si>
  <si>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</si>
  <si>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</si>
  <si>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</si>
  <si>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</si>
  <si>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</si>
  <si>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</si>
  <si>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</si>
  <si>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</si>
  <si>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</si>
  <si>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</si>
  <si>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</si>
  <si>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</si>
  <si>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</si>
  <si>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</si>
  <si>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</si>
  <si>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</si>
  <si>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</si>
  <si>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</si>
  <si>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</si>
  <si>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</si>
  <si>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</si>
  <si>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</si>
  <si>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</si>
  <si>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</si>
  <si>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</si>
  <si>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</si>
  <si>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</si>
  <si>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</si>
  <si>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</si>
  <si>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</si>
  <si>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</si>
  <si>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</si>
  <si>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</si>
  <si>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</si>
  <si>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</si>
  <si>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</si>
  <si>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</si>
  <si>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</si>
  <si>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</si>
  <si>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</si>
  <si>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</si>
  <si>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</si>
  <si>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</si>
  <si>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</si>
  <si>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</si>
  <si>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</si>
  <si>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</si>
  <si>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</si>
  <si>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</si>
  <si>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</si>
  <si>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</si>
  <si>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</si>
  <si>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</si>
  <si>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</si>
  <si>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</si>
  <si>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</si>
  <si>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</si>
  <si>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</si>
  <si>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</si>
  <si>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</si>
  <si>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</si>
  <si>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</si>
  <si>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</si>
  <si>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</si>
  <si>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</si>
  <si>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</si>
  <si>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</si>
  <si>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</si>
  <si>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</si>
  <si>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</si>
  <si>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</si>
  <si>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</si>
  <si>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</si>
  <si>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</si>
  <si>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</si>
  <si>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</si>
  <si>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</si>
  <si>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</si>
  <si>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</si>
  <si>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</si>
  <si>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</si>
  <si>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</si>
  <si>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</si>
  <si>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</si>
  <si>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</si>
  <si>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</si>
  <si>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</si>
  <si>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</si>
  <si>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</si>
  <si>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</si>
  <si>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</si>
  <si>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</si>
  <si>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</si>
  <si>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</si>
  <si>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</si>
  <si>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</si>
  <si>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</si>
  <si>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</si>
  <si>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</si>
  <si>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</si>
  <si>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</si>
  <si>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</si>
  <si>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</si>
  <si>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</si>
  <si>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</si>
  <si>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</si>
  <si>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</si>
  <si>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</si>
  <si>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</si>
  <si>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</si>
  <si>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</si>
  <si>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</si>
  <si>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</si>
  <si>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</si>
  <si>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</si>
  <si>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</si>
  <si>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</si>
  <si>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</si>
  <si>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</si>
  <si>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</si>
  <si>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</si>
  <si>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</si>
  <si>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</si>
  <si>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</si>
  <si>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</si>
  <si>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</si>
  <si>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</si>
  <si>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</si>
  <si>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</si>
  <si>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</si>
  <si>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</si>
  <si>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</si>
  <si>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</si>
  <si>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</si>
  <si>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</si>
  <si>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</si>
  <si>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</si>
  <si>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</si>
  <si>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</si>
  <si>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</si>
  <si>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</si>
  <si>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</si>
  <si>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</si>
  <si>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</si>
  <si>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</si>
  <si>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</si>
  <si>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</si>
  <si>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</si>
  <si>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</si>
  <si>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</si>
  <si>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</si>
  <si>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</si>
  <si>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</si>
  <si>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</si>
  <si>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</si>
  <si>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</si>
  <si>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</si>
  <si>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</si>
  <si>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</si>
  <si>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</si>
  <si>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</si>
  <si>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</si>
  <si>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</si>
  <si>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</si>
  <si>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</si>
  <si>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</si>
  <si>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</si>
  <si>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</si>
  <si>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</si>
  <si>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</si>
  <si>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</si>
  <si>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</si>
  <si>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</si>
  <si>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</si>
  <si>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</si>
  <si>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</si>
  <si>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</si>
  <si>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</si>
  <si>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</si>
  <si>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</si>
  <si>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</si>
  <si>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</si>
  <si>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</si>
  <si>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</si>
  <si>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</si>
  <si>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</si>
  <si>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</si>
  <si>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</si>
  <si>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</si>
  <si>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</si>
  <si>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</si>
  <si>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</si>
  <si>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</si>
  <si>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</si>
  <si>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</si>
  <si>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</si>
  <si>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</si>
  <si>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</si>
  <si>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</si>
  <si>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</si>
  <si>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</si>
  <si>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</si>
  <si>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</si>
  <si>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</si>
  <si>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</si>
  <si>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</si>
  <si>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</si>
  <si>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</si>
  <si>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</si>
  <si>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</si>
  <si>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</si>
  <si>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</si>
  <si>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</si>
  <si>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</si>
  <si>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</si>
  <si>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</si>
  <si>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</si>
  <si>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</si>
  <si>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</si>
  <si>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</si>
  <si>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</si>
  <si>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</si>
  <si>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</si>
  <si>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</si>
  <si>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</si>
  <si>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</si>
  <si>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</si>
  <si>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</si>
  <si>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</si>
  <si>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</si>
  <si>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</si>
  <si>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</si>
  <si>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</si>
  <si>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</si>
  <si>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</si>
  <si>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</si>
  <si>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</si>
  <si>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</si>
  <si>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</si>
  <si>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</si>
  <si>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</si>
  <si>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</si>
  <si>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</si>
  <si>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</si>
  <si>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</si>
  <si>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</si>
  <si>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</si>
  <si>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</si>
  <si>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</si>
  <si>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</si>
  <si>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</si>
  <si>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</si>
  <si>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</si>
  <si>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</si>
  <si>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</si>
  <si>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</si>
  <si>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</si>
  <si>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</si>
  <si>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</si>
  <si>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</si>
  <si>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</si>
  <si>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</si>
  <si>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</si>
  <si>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</si>
  <si>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</si>
  <si>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</si>
  <si>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</si>
  <si>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</si>
  <si>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</si>
  <si>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</si>
  <si>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</si>
  <si>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</si>
  <si>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</si>
  <si>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</si>
  <si>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</si>
  <si>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</si>
  <si>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</si>
  <si>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</si>
  <si>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</si>
  <si>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</si>
  <si>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</si>
  <si>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</si>
  <si>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</si>
  <si>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</si>
  <si>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</si>
  <si>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</si>
  <si>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</si>
  <si>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</si>
  <si>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</si>
  <si>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</si>
  <si>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</si>
  <si>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</si>
  <si>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</si>
  <si>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</si>
  <si>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</si>
  <si>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</si>
  <si>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</si>
  <si>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</si>
  <si>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</si>
  <si>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</si>
  <si>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</si>
  <si>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</si>
  <si>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</si>
  <si>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</si>
  <si>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</si>
  <si>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</si>
  <si>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</si>
  <si>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</si>
  <si>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</si>
  <si>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</si>
  <si>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</si>
  <si>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</si>
  <si>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</si>
  <si>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</si>
  <si>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</si>
  <si>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</si>
  <si>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</si>
  <si>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</si>
  <si>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</si>
  <si>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</si>
  <si>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</si>
  <si>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</si>
  <si>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</si>
  <si>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</si>
  <si>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</si>
  <si>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</si>
  <si>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</si>
  <si>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</si>
  <si>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</si>
  <si>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</si>
  <si>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</si>
  <si>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</si>
  <si>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</si>
  <si>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</si>
  <si>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</si>
  <si>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</si>
  <si>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</si>
  <si>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</si>
  <si>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</si>
  <si>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</si>
  <si>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</si>
  <si>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</si>
  <si>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</si>
  <si>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</si>
  <si>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</si>
  <si>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</si>
  <si>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</si>
  <si>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</si>
  <si>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</si>
  <si>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</si>
  <si>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</si>
  <si>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</si>
  <si>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</si>
  <si>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</si>
  <si>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</si>
  <si>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</si>
  <si>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</si>
  <si>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</si>
  <si>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</si>
  <si>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</si>
  <si>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</si>
  <si>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</si>
  <si>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</si>
  <si>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</si>
  <si>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</si>
  <si>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</si>
  <si>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</si>
  <si>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</si>
  <si>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</si>
  <si>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</si>
  <si>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</si>
  <si>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</si>
  <si>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</si>
  <si>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</si>
  <si>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</si>
  <si>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</si>
  <si>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</si>
  <si>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</si>
  <si>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</si>
  <si>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</si>
  <si>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</si>
  <si>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</si>
  <si>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</si>
  <si>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</si>
  <si>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</si>
  <si>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</si>
  <si>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</si>
  <si>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</si>
  <si>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</si>
  <si>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</si>
  <si>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</si>
  <si>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</si>
  <si>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</si>
  <si>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</si>
  <si>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</si>
  <si>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</si>
  <si>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</si>
  <si>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</si>
  <si>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</si>
  <si>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</si>
  <si>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</si>
  <si>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</si>
  <si>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</si>
  <si>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</si>
  <si>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</si>
  <si>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</si>
  <si>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</si>
  <si>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</si>
  <si>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</si>
  <si>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</si>
  <si>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</si>
  <si>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</si>
  <si>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</si>
  <si>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</si>
  <si>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</si>
  <si>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</si>
  <si>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</si>
  <si>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</si>
  <si>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</si>
  <si>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</si>
  <si>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</si>
  <si>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</si>
  <si>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</si>
  <si>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</si>
  <si>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</si>
  <si>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</si>
  <si>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</si>
  <si>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</si>
  <si>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</si>
  <si>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</si>
  <si>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</si>
  <si>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</si>
  <si>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</si>
  <si>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</si>
  <si>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</si>
  <si>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</si>
  <si>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</si>
  <si>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</si>
  <si>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</si>
  <si>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</si>
  <si>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</si>
  <si>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</si>
  <si>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</si>
  <si>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</si>
  <si>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</si>
  <si>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</si>
  <si>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</si>
  <si>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</si>
  <si>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</si>
  <si>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</si>
  <si>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</si>
  <si>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</si>
  <si>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</si>
  <si>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</si>
  <si>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</si>
  <si>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</si>
  <si>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</si>
  <si>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</si>
  <si>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</si>
  <si>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</si>
  <si>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</si>
  <si>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</si>
  <si>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</si>
  <si>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</si>
  <si>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</si>
  <si>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</si>
  <si>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</si>
  <si>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</si>
  <si>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</si>
  <si>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</si>
  <si>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</si>
  <si>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</si>
  <si>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</si>
  <si>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</si>
  <si>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</si>
  <si>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</si>
  <si>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</si>
  <si>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</si>
  <si>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</si>
  <si>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</si>
  <si>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</si>
  <si>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</si>
  <si>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</si>
  <si>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</si>
  <si>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</si>
  <si>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</si>
  <si>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</si>
  <si>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</si>
  <si>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</si>
  <si>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</si>
  <si>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</si>
  <si>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</si>
  <si>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</si>
  <si>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</si>
  <si>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</si>
  <si>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</si>
  <si>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</si>
  <si>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</si>
  <si>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</si>
  <si>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</si>
  <si>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</si>
  <si>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</si>
  <si>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</si>
  <si>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</si>
  <si>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</si>
  <si>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</si>
  <si>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</si>
  <si>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</si>
  <si>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</si>
  <si>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</si>
  <si>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</si>
  <si>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</si>
  <si>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</si>
  <si>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</si>
  <si>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</si>
  <si>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</si>
  <si>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</si>
  <si>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</si>
  <si>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</si>
  <si>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</si>
  <si>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</si>
  <si>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</si>
  <si>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</si>
  <si>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</si>
  <si>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</si>
  <si>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</si>
  <si>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</si>
  <si>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</si>
  <si>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</si>
  <si>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</si>
  <si>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</si>
  <si>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</si>
  <si>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</si>
  <si>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</si>
  <si>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</si>
  <si>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</si>
  <si>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</si>
  <si>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</si>
  <si>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</si>
  <si>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</si>
  <si>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</si>
  <si>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</si>
  <si>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</si>
  <si>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</si>
  <si>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</si>
  <si>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</si>
  <si>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</si>
  <si>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</si>
  <si>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</si>
  <si>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</si>
  <si>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</si>
  <si>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</si>
  <si>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</si>
  <si>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</si>
  <si>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</si>
  <si>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</si>
  <si>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</si>
  <si>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</si>
  <si>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</si>
  <si>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</si>
  <si>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</si>
  <si>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</si>
  <si>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</si>
  <si>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</si>
  <si>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</si>
  <si>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</si>
  <si>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</si>
  <si>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</si>
  <si>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</si>
  <si>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</si>
  <si>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</si>
  <si>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</si>
  <si>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</si>
  <si>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</si>
  <si>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</si>
  <si>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</si>
  <si>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</si>
  <si>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</si>
  <si>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</si>
  <si>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</si>
  <si>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</si>
  <si>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</si>
  <si>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</si>
  <si>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</si>
  <si>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</si>
  <si>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</si>
  <si>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</si>
  <si>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</si>
  <si>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</si>
  <si>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</si>
  <si>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</si>
  <si>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</si>
  <si>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</si>
  <si>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</si>
  <si>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</si>
  <si>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</si>
  <si>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</si>
  <si>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</si>
  <si>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</si>
  <si>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</si>
  <si>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</si>
  <si>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</si>
  <si>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</si>
  <si>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</si>
  <si>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</si>
  <si>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</si>
  <si>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</si>
  <si>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</si>
  <si>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</si>
  <si>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</si>
  <si>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</si>
  <si>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</si>
  <si>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</si>
  <si>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</si>
  <si>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</si>
  <si>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</si>
  <si>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</si>
  <si>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</si>
  <si>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</si>
  <si>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</si>
  <si>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</si>
  <si>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</si>
  <si>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</si>
  <si>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</si>
  <si>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</si>
  <si>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</si>
  <si>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</si>
  <si>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</si>
  <si>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</si>
  <si>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</si>
  <si>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</si>
  <si>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</si>
  <si>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</si>
  <si>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</si>
  <si>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</si>
  <si>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</si>
  <si>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</si>
  <si>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</si>
  <si>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</si>
  <si>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</si>
  <si>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</si>
  <si>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</si>
  <si>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</si>
  <si>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</si>
  <si>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</si>
  <si>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</si>
  <si>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</si>
  <si>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</si>
  <si>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</si>
  <si>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</si>
  <si>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</si>
  <si>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</si>
  <si>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</si>
  <si>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</si>
  <si>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</si>
  <si>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</si>
  <si>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</si>
  <si>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</si>
  <si>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</si>
  <si>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</si>
  <si>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</si>
  <si>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</si>
  <si>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</si>
  <si>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</si>
  <si>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</si>
  <si>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</si>
  <si>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</si>
  <si>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</si>
  <si>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</si>
  <si>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</si>
  <si>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</si>
  <si>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</si>
  <si>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</si>
  <si>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</si>
  <si>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</si>
  <si>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</si>
  <si>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</si>
  <si>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</si>
  <si>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</si>
  <si>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</si>
  <si>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</si>
  <si>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</si>
  <si>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</si>
  <si>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</si>
  <si>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</si>
  <si>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</si>
  <si>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</si>
  <si>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</si>
  <si>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</si>
  <si>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</si>
  <si>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</si>
  <si>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</si>
  <si>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</si>
  <si>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</si>
  <si>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</si>
  <si>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</si>
  <si>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</si>
  <si>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</si>
  <si>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</si>
  <si>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</si>
  <si>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</si>
  <si>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</si>
  <si>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</si>
  <si>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</si>
  <si>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</si>
  <si>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</si>
  <si>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</si>
  <si>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</si>
  <si>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</si>
  <si>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</si>
  <si>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</si>
  <si>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</si>
  <si>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</si>
  <si>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</si>
  <si>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</si>
  <si>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</si>
  <si>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</si>
  <si>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</si>
  <si>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</si>
  <si>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</si>
  <si>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</si>
  <si>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</si>
  <si>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</si>
  <si>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</si>
  <si>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</si>
  <si>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</si>
  <si>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</si>
  <si>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</si>
  <si>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</si>
  <si>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</si>
  <si>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</si>
  <si>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</si>
  <si>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</si>
  <si>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</si>
  <si>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</si>
  <si>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</si>
  <si>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</si>
  <si>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</si>
  <si>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</si>
  <si>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</si>
  <si>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</si>
  <si>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</si>
  <si>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</si>
  <si>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</si>
  <si>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</si>
  <si>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</si>
  <si>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</si>
  <si>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</si>
  <si>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</si>
  <si>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</si>
  <si>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</si>
  <si>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</si>
  <si>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</si>
  <si>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</si>
  <si>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</si>
  <si>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</si>
  <si>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</si>
  <si>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</si>
  <si>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</si>
  <si>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</si>
  <si>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</si>
  <si>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</si>
  <si>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</si>
  <si>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</si>
  <si>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</si>
  <si>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</si>
  <si>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</si>
  <si>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</si>
  <si>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</si>
  <si>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</si>
  <si>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</si>
  <si>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</si>
  <si>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</si>
  <si>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</si>
  <si>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</si>
  <si>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</si>
  <si>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</si>
  <si>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</si>
  <si>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</si>
  <si>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</si>
  <si>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</si>
  <si>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</si>
  <si>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</si>
  <si>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</si>
  <si>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</si>
  <si>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</si>
  <si>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</si>
  <si>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</si>
  <si>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</si>
  <si>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</si>
  <si>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</si>
  <si>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</si>
  <si>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</si>
  <si>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</si>
  <si>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</si>
  <si>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</si>
  <si>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</si>
  <si>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</si>
  <si>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</si>
  <si>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</si>
  <si>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</si>
  <si>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</si>
  <si>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</si>
  <si>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</si>
  <si>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</si>
  <si>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</si>
  <si>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</si>
  <si>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</si>
  <si>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</si>
  <si>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</si>
  <si>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</si>
  <si>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</si>
  <si>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</si>
  <si>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</si>
  <si>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</si>
  <si>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</si>
  <si>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</si>
  <si>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</si>
  <si>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</si>
  <si>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</si>
  <si>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</si>
  <si>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</si>
  <si>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</si>
  <si>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</si>
  <si>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</si>
  <si>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</si>
  <si>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</si>
  <si>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</si>
  <si>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</si>
  <si>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</si>
  <si>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</si>
  <si>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</si>
  <si>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</si>
  <si>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</si>
  <si>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</si>
  <si>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</si>
  <si>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</si>
  <si>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</si>
  <si>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</si>
  <si>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</si>
  <si>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</si>
  <si>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</si>
  <si>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</si>
  <si>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</si>
  <si>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</si>
  <si>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</si>
  <si>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</si>
  <si>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</si>
  <si>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</si>
  <si>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</si>
  <si>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</si>
  <si>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</si>
  <si>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</si>
  <si>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</si>
  <si>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</si>
  <si>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</si>
  <si>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</si>
  <si>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</si>
  <si>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</si>
  <si>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</si>
  <si>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</si>
  <si>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</si>
  <si>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</si>
  <si>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</si>
  <si>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</si>
  <si>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</si>
  <si>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</si>
  <si>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</si>
  <si>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</si>
  <si>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</si>
  <si>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</si>
  <si>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</si>
  <si>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</si>
  <si>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</si>
  <si>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</si>
  <si>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</si>
  <si>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</si>
  <si>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</si>
  <si>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</si>
  <si>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</si>
  <si>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</si>
  <si>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</si>
  <si>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</si>
  <si>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</si>
  <si>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</si>
  <si>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</si>
  <si>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</si>
  <si>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</si>
  <si>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</si>
  <si>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</si>
  <si>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</si>
  <si>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</si>
  <si>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</si>
  <si>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</si>
  <si>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</si>
  <si>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</si>
  <si>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</si>
  <si>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</si>
  <si>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</si>
  <si>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</si>
  <si>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</si>
  <si>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</si>
  <si>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</si>
  <si>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</si>
  <si>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</si>
  <si>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</si>
  <si>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</si>
  <si>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</si>
  <si>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</si>
  <si>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</si>
  <si>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</si>
  <si>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</si>
  <si>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</si>
  <si>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</si>
  <si>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</si>
  <si>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</si>
  <si>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</si>
  <si>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</si>
  <si>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</si>
  <si>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</si>
  <si>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</si>
  <si>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</si>
  <si>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</si>
  <si>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</si>
  <si>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</si>
  <si>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</si>
  <si>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</si>
  <si>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</si>
  <si>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</si>
  <si>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</si>
  <si>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</si>
  <si>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</si>
  <si>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</si>
  <si>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</si>
  <si>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</si>
  <si>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</si>
  <si>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</si>
  <si>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</si>
  <si>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</si>
  <si>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</si>
  <si>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</si>
  <si>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</si>
  <si>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</si>
  <si>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</si>
  <si>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</si>
  <si>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</si>
  <si>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</si>
  <si>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</si>
  <si>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</si>
  <si>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</si>
  <si>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</si>
  <si>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</si>
  <si>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</si>
  <si>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</si>
  <si>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</si>
  <si>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</si>
  <si>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</si>
  <si>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</si>
  <si>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</si>
  <si>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</si>
  <si>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</si>
  <si>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</si>
  <si>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</si>
  <si>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</si>
  <si>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</si>
  <si>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</si>
  <si>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</si>
  <si>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</si>
  <si>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</si>
  <si>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</si>
  <si>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</si>
  <si>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</si>
  <si>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</si>
  <si>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</si>
  <si>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</si>
  <si>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</si>
  <si>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</si>
  <si>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</si>
  <si>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</si>
  <si>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</si>
  <si>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</si>
  <si>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</si>
  <si>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</si>
  <si>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</si>
  <si>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</si>
  <si>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</si>
  <si>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</si>
  <si>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</si>
  <si>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</si>
  <si>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</si>
  <si>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</si>
  <si>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</si>
  <si>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</si>
  <si>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</si>
  <si>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</si>
  <si>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</si>
  <si>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</si>
  <si>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</si>
  <si>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</si>
  <si>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</si>
  <si>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</si>
  <si>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</si>
  <si>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</si>
  <si>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</si>
  <si>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</si>
  <si>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</si>
  <si>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</si>
  <si>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</si>
  <si>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</si>
  <si>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</si>
  <si>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</si>
  <si>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</si>
  <si>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</si>
  <si>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</si>
  <si>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</si>
  <si>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</si>
  <si>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</si>
  <si>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</si>
  <si>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</si>
  <si>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</si>
  <si>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</si>
  <si>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</si>
  <si>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</si>
  <si>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</si>
  <si>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</si>
  <si>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</si>
  <si>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</si>
  <si>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</si>
  <si>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</si>
  <si>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</si>
  <si>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</si>
  <si>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</si>
  <si>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</si>
  <si>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</si>
  <si>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</si>
  <si>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</si>
  <si>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</si>
  <si>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</si>
  <si>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</si>
  <si>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</si>
  <si>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</si>
  <si>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</si>
  <si>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</si>
  <si>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</si>
  <si>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</si>
  <si>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</si>
  <si>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</si>
  <si>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</si>
  <si>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</si>
  <si>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</si>
  <si>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</si>
  <si>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</si>
  <si>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</si>
  <si>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</si>
  <si>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</si>
  <si>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</si>
  <si>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</si>
  <si>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</si>
  <si>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</si>
  <si>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</si>
  <si>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</si>
  <si>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</si>
  <si>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</si>
  <si>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</si>
  <si>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</si>
  <si>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</si>
  <si>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</si>
  <si>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</si>
  <si>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</si>
  <si>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</si>
  <si>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</si>
  <si>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</si>
  <si>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</si>
  <si>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</si>
  <si>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</si>
  <si>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</si>
  <si>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</si>
  <si>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</si>
  <si>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</si>
  <si>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</si>
  <si>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</si>
  <si>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</si>
  <si>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</si>
  <si>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</si>
  <si>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</si>
  <si>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</si>
  <si>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</si>
  <si>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</si>
  <si>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</si>
  <si>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</si>
  <si>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</si>
  <si>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</si>
  <si>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</si>
  <si>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</si>
  <si>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</si>
  <si>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</si>
  <si>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</si>
  <si>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</si>
  <si>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</si>
  <si>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</si>
  <si>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</si>
  <si>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</si>
  <si>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</si>
  <si>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</si>
  <si>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</si>
  <si>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</si>
  <si>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</si>
  <si>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</si>
  <si>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</si>
  <si>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</si>
  <si>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</si>
  <si>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</si>
  <si>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</si>
  <si>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</si>
  <si>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</si>
  <si>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</si>
  <si>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</si>
  <si>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</si>
  <si>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</si>
  <si>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</si>
  <si>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</si>
  <si>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</si>
  <si>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</si>
  <si>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</si>
  <si>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</si>
  <si>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</si>
  <si>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</si>
  <si>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</si>
  <si>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</si>
  <si>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</si>
  <si>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</si>
  <si>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</si>
  <si>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</si>
  <si>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</si>
  <si>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</si>
  <si>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</si>
  <si>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</si>
  <si>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</si>
  <si>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</si>
  <si>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</si>
  <si>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</si>
  <si>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</si>
  <si>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</si>
  <si>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</si>
  <si>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</si>
  <si>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</si>
  <si>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</si>
  <si>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</si>
  <si>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</si>
  <si>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</si>
  <si>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</si>
  <si>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</si>
  <si>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</si>
  <si>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</si>
  <si>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</si>
  <si>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</si>
  <si>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</si>
  <si>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</si>
  <si>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</si>
  <si>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</si>
  <si>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</si>
  <si>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</si>
  <si>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</si>
  <si>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</si>
  <si>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</si>
  <si>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</si>
  <si>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</si>
  <si>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</si>
  <si>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</si>
  <si>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</si>
  <si>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</si>
  <si>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</si>
  <si>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</si>
  <si>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</si>
  <si>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</si>
  <si>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</si>
  <si>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</si>
  <si>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</si>
  <si>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</si>
  <si>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</si>
  <si>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</si>
  <si>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</si>
  <si>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</si>
  <si>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</si>
  <si>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</si>
  <si>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</si>
  <si>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</si>
  <si>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</si>
  <si>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</si>
  <si>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</si>
  <si>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</si>
  <si>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</si>
  <si>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</si>
  <si>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</si>
  <si>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</si>
  <si>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</si>
  <si>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</si>
  <si>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</si>
  <si>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</si>
  <si>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</si>
  <si>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</si>
  <si>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</si>
  <si>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</si>
  <si>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</si>
  <si>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</si>
  <si>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</si>
  <si>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</si>
  <si>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</si>
  <si>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</si>
  <si>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</si>
  <si>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</si>
  <si>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</si>
  <si>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</si>
  <si>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</si>
  <si>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</si>
  <si>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</si>
  <si>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</si>
  <si>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</si>
  <si>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</si>
  <si>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</si>
  <si>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</si>
  <si>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</si>
  <si>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</si>
  <si>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</si>
  <si>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</si>
  <si>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</si>
  <si>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</si>
  <si>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</si>
  <si>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</si>
  <si>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</si>
  <si>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</si>
  <si>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</si>
  <si>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</si>
  <si>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</si>
  <si>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</si>
  <si>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</si>
  <si>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</si>
  <si>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</si>
  <si>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</si>
  <si>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</si>
  <si>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</si>
  <si>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</si>
  <si>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</si>
  <si>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</si>
  <si>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</si>
  <si>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</si>
  <si>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</si>
  <si>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</si>
  <si>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</si>
  <si>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</si>
  <si>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</si>
  <si>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</si>
  <si>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</si>
  <si>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</si>
  <si>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</si>
  <si>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</si>
  <si>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</si>
  <si>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</si>
  <si>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</si>
  <si>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</si>
  <si>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</si>
  <si>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</si>
  <si>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</si>
  <si>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</si>
  <si>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</si>
  <si>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</si>
  <si>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</si>
  <si>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</si>
  <si>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</si>
  <si>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</si>
  <si>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</si>
  <si>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</si>
  <si>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</si>
  <si>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</si>
  <si>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</si>
  <si>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</si>
  <si>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</si>
  <si>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</si>
  <si>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</si>
  <si>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</si>
  <si>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</si>
  <si>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</si>
  <si>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</si>
  <si>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</si>
  <si>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</si>
  <si>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</si>
  <si>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</si>
  <si>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</si>
  <si>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</si>
  <si>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</si>
  <si>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</si>
  <si>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</si>
  <si>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</si>
  <si>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</si>
  <si>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</si>
  <si>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</si>
  <si>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</si>
  <si>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</si>
  <si>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</si>
  <si>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</si>
  <si>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</si>
  <si>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</si>
  <si>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</si>
  <si>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</si>
  <si>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</si>
  <si>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</si>
  <si>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</si>
  <si>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</si>
  <si>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</si>
  <si>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</si>
  <si>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</si>
  <si>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</si>
  <si>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</si>
  <si>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</si>
  <si>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</si>
  <si>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</si>
  <si>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</si>
  <si>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</si>
  <si>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</si>
  <si>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</si>
  <si>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</si>
  <si>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</si>
  <si>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</si>
  <si>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</si>
  <si>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</si>
  <si>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</si>
  <si>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</si>
  <si>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</si>
  <si>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</si>
  <si>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</si>
  <si>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</si>
  <si>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</si>
  <si>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</si>
  <si>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</si>
  <si>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</si>
  <si>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</si>
  <si>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</si>
  <si>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</si>
  <si>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</si>
  <si>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</si>
  <si>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</si>
  <si>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</si>
  <si>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</si>
  <si>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</si>
  <si>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</si>
  <si>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</si>
  <si>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</si>
  <si>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</si>
  <si>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</si>
  <si>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</si>
  <si>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</si>
  <si>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</si>
  <si>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</si>
  <si>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</si>
  <si>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</si>
  <si>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</si>
  <si>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</si>
  <si>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</si>
  <si>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</si>
  <si>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</si>
  <si>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</si>
  <si>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</si>
  <si>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</si>
  <si>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</si>
  <si>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</si>
  <si>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</si>
  <si>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</si>
  <si>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</si>
  <si>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</si>
  <si>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</si>
  <si>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</si>
  <si>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</si>
  <si>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</si>
  <si>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</si>
  <si>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</si>
  <si>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</si>
  <si>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</si>
  <si>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</si>
  <si>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</si>
  <si>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</si>
  <si>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</si>
  <si>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</si>
  <si>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</si>
  <si>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</si>
  <si>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</si>
  <si>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</si>
  <si>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</si>
  <si>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</si>
  <si>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</si>
  <si>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</si>
  <si>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</si>
  <si>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</si>
  <si>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</si>
  <si>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</si>
  <si>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</si>
  <si>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</si>
  <si>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</si>
  <si>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</si>
  <si>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</si>
  <si>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</si>
  <si>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</si>
  <si>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</si>
  <si>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</si>
  <si>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</si>
  <si>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</si>
  <si>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</si>
  <si>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</si>
  <si>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</si>
  <si>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</si>
  <si>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</si>
  <si>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</si>
  <si>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</si>
  <si>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</si>
  <si>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</si>
  <si>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</si>
  <si>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</si>
  <si>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</si>
  <si>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</si>
  <si>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</si>
  <si>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</si>
  <si>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</si>
  <si>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</si>
  <si>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</si>
  <si>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</si>
  <si>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</si>
  <si>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</si>
  <si>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</si>
  <si>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</si>
  <si>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</si>
  <si>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</si>
  <si>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</si>
  <si>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</si>
  <si>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</si>
  <si>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</si>
  <si>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</si>
  <si>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</si>
  <si>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</si>
  <si>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</si>
  <si>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</si>
  <si>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</si>
  <si>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</si>
  <si>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</si>
  <si>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</si>
  <si>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</si>
  <si>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</si>
  <si>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</si>
  <si>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</si>
  <si>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</si>
  <si>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</si>
  <si>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</si>
  <si>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</si>
  <si>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</si>
  <si>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</si>
  <si>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</si>
  <si>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</si>
  <si>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</si>
  <si>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</si>
  <si>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</si>
  <si>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</si>
  <si>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</si>
  <si>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</si>
  <si>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</si>
  <si>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</si>
  <si>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</si>
  <si>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</si>
  <si>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</si>
  <si>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</si>
  <si>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</si>
  <si>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</si>
  <si>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</si>
  <si>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</si>
  <si>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</si>
  <si>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</si>
  <si>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</si>
  <si>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</si>
  <si>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</si>
  <si>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</si>
  <si>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</si>
  <si>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</si>
  <si>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</si>
  <si>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</si>
  <si>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</si>
  <si>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</si>
  <si>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</si>
  <si>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</si>
  <si>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</si>
  <si>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</si>
  <si>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</si>
  <si>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</si>
  <si>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</si>
  <si>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</si>
  <si>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</si>
  <si>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</si>
  <si>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</si>
  <si>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</si>
  <si>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</si>
  <si>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</si>
  <si>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</si>
  <si>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</si>
  <si>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</si>
  <si>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</si>
  <si>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</si>
  <si>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</si>
  <si>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</si>
  <si>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</si>
  <si>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</si>
  <si>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</si>
  <si>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</si>
  <si>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</si>
  <si>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</si>
  <si>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</si>
  <si>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</si>
  <si>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</si>
  <si>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</si>
  <si>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</si>
  <si>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</si>
  <si>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</si>
  <si>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</si>
  <si>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</si>
  <si>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</si>
  <si>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</si>
  <si>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</si>
  <si>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</si>
  <si>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</si>
  <si>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</si>
  <si>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</si>
  <si>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</si>
  <si>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</si>
  <si>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</si>
  <si>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</si>
  <si>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</si>
  <si>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</si>
  <si>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</si>
  <si>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</si>
  <si>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</si>
  <si>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</si>
  <si>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</si>
  <si>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</si>
  <si>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</si>
  <si>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</si>
  <si>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</si>
  <si>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</si>
  <si>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</si>
  <si>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</si>
  <si>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</si>
  <si>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</si>
  <si>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</si>
  <si>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</si>
  <si>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</si>
  <si>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</si>
  <si>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</si>
  <si>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</si>
  <si>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</si>
  <si>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</si>
  <si>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</si>
  <si>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</si>
  <si>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</si>
  <si>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</si>
  <si>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</si>
  <si>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</si>
  <si>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</si>
  <si>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</si>
  <si>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</si>
  <si>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</si>
  <si>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</si>
  <si>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</si>
  <si>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</si>
  <si>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</si>
  <si>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</si>
  <si>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</si>
  <si>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</si>
  <si>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</si>
  <si>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</si>
  <si>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</si>
  <si>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</si>
  <si>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</si>
  <si>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</si>
  <si>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</si>
  <si>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</si>
  <si>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</si>
  <si>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</si>
  <si>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</si>
  <si>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</si>
  <si>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</si>
  <si>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</si>
  <si>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</si>
  <si>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</si>
  <si>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</si>
  <si>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</si>
  <si>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</si>
  <si>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</si>
  <si>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</si>
  <si>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</si>
  <si>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</si>
  <si>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</si>
  <si>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</si>
  <si>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</si>
  <si>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</si>
  <si>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</si>
  <si>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</si>
  <si>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</si>
  <si>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</si>
  <si>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</si>
  <si>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</si>
  <si>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</si>
  <si>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</si>
  <si>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</si>
  <si>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</si>
  <si>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</si>
  <si>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</si>
  <si>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</si>
  <si>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</si>
  <si>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</si>
  <si>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</si>
  <si>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</si>
  <si>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</si>
  <si>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</si>
  <si>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</si>
  <si>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</si>
  <si>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</si>
  <si>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</si>
  <si>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</si>
  <si>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</si>
  <si>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</si>
  <si>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</si>
  <si>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</si>
  <si>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</si>
  <si>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</si>
  <si>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</si>
  <si>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</si>
  <si>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</si>
  <si>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</si>
  <si>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</si>
  <si>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</si>
  <si>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</si>
  <si>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</si>
  <si>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</si>
  <si>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</si>
  <si>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</si>
  <si>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</si>
  <si>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</si>
  <si>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</si>
  <si>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</si>
  <si>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</si>
  <si>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</si>
  <si>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</si>
  <si>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</si>
  <si>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</si>
  <si>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</si>
  <si>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</si>
  <si>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</si>
  <si>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</si>
  <si>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</si>
  <si>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</si>
  <si>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</si>
  <si>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</si>
  <si>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</si>
  <si>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</si>
  <si>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</si>
  <si>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</si>
  <si>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</si>
  <si>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</si>
  <si>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</si>
  <si>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</si>
  <si>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</si>
  <si>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</si>
  <si>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</si>
  <si>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</si>
  <si>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</si>
  <si>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</si>
  <si>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</si>
  <si>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</si>
  <si>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</si>
  <si>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</si>
  <si>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</si>
  <si>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</si>
  <si>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</si>
  <si>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</si>
  <si>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</si>
  <si>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</si>
  <si>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</si>
  <si>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</si>
  <si>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</si>
  <si>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</si>
  <si>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</si>
  <si>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</si>
  <si>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</si>
  <si>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</si>
  <si>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</si>
  <si>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</si>
  <si>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</si>
  <si>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</si>
  <si>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</si>
  <si>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</si>
  <si>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</si>
  <si>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</si>
  <si>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</si>
  <si>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</si>
  <si>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</si>
  <si>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</si>
  <si>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</si>
  <si>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</si>
  <si>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</si>
  <si>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</si>
  <si>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</si>
  <si>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</si>
  <si>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</si>
  <si>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</si>
  <si>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</si>
  <si>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</si>
  <si>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</si>
  <si>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</si>
  <si>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</si>
  <si>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</si>
  <si>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</si>
  <si>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</si>
  <si>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</si>
  <si>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</si>
  <si>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</si>
  <si>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</si>
  <si>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</si>
  <si>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</si>
  <si>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</si>
  <si>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</si>
  <si>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</si>
  <si>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</si>
  <si>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</si>
  <si>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</si>
  <si>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</si>
  <si>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</si>
  <si>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</si>
  <si>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</si>
  <si>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</si>
  <si>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</si>
  <si>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</si>
  <si>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</si>
  <si>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</si>
  <si>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</si>
  <si>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</si>
  <si>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</si>
  <si>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</si>
  <si>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</si>
  <si>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</si>
  <si>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</si>
  <si>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</si>
  <si>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</si>
  <si>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</si>
  <si>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</si>
  <si>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</si>
  <si>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</si>
  <si>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</si>
  <si>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</si>
  <si>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</si>
  <si>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</si>
  <si>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</si>
  <si>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</si>
  <si>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</si>
  <si>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</si>
  <si>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</si>
  <si>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</si>
  <si>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</si>
  <si>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</si>
  <si>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</si>
  <si>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</si>
  <si>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</si>
  <si>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</si>
  <si>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</si>
  <si>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</si>
  <si>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</si>
  <si>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</si>
  <si>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</si>
  <si>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</si>
  <si>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</si>
  <si>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</si>
  <si>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</si>
  <si>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</si>
  <si>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</si>
  <si>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</si>
  <si>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</si>
  <si>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</si>
  <si>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</si>
  <si>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</si>
  <si>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</si>
  <si>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</si>
  <si>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</si>
  <si>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</si>
  <si>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</si>
  <si>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</si>
  <si>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</si>
  <si>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</si>
  <si>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</si>
  <si>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</si>
  <si>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</si>
  <si>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</si>
  <si>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</si>
  <si>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</si>
  <si>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</si>
  <si>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</si>
  <si>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</si>
  <si>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</si>
  <si>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</si>
  <si>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</si>
  <si>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</si>
  <si>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</si>
  <si>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</si>
  <si>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</si>
  <si>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</si>
  <si>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</si>
  <si>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</si>
  <si>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</si>
  <si>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</si>
  <si>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</si>
  <si>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</si>
  <si>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</si>
  <si>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</si>
  <si>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</si>
  <si>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</si>
  <si>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</si>
  <si>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</si>
  <si>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</si>
  <si>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</si>
  <si>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</si>
  <si>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</si>
  <si>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</si>
  <si>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</si>
  <si>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</si>
  <si>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</si>
  <si>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</si>
  <si>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</si>
  <si>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</si>
  <si>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</si>
  <si>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</si>
  <si>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</si>
  <si>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</si>
  <si>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</si>
  <si>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</si>
  <si>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</si>
  <si>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</si>
  <si>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</si>
  <si>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</si>
  <si>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</si>
  <si>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</si>
  <si>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</si>
  <si>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</si>
  <si>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</si>
  <si>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</si>
  <si>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</si>
  <si>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</si>
  <si>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</si>
  <si>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</si>
  <si>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</si>
  <si>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</si>
  <si>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</si>
  <si>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</si>
  <si>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</si>
  <si>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</si>
  <si>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</si>
  <si>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</si>
  <si>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</si>
  <si>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</si>
  <si>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</si>
  <si>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</si>
  <si>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</si>
  <si>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</si>
  <si>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</si>
  <si>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</si>
  <si>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</si>
  <si>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</si>
  <si>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</si>
  <si>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</si>
  <si>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</si>
  <si>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</si>
  <si>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</si>
  <si>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</si>
  <si>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</si>
  <si>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</si>
  <si>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</si>
  <si>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</si>
  <si>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</si>
  <si>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</si>
  <si>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</si>
  <si>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</si>
  <si>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</si>
  <si>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</si>
  <si>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</si>
  <si>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</si>
  <si>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</si>
  <si>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</si>
  <si>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</si>
  <si>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</si>
  <si>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</si>
  <si>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</si>
  <si>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</si>
  <si>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</si>
  <si>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</si>
  <si>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</si>
  <si>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</si>
  <si>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</si>
  <si>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</si>
  <si>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</si>
  <si>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</si>
  <si>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</si>
  <si>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</si>
  <si>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</si>
  <si>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</si>
  <si>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</si>
  <si>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</si>
  <si>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</si>
  <si>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</si>
  <si>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</si>
  <si>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</si>
  <si>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</si>
  <si>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</si>
  <si>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</si>
  <si>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</si>
  <si>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</si>
  <si>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</si>
  <si>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</si>
  <si>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</si>
  <si>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</si>
  <si>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</si>
  <si>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</si>
  <si>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</si>
  <si>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</si>
  <si>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</si>
  <si>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</si>
  <si>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</si>
  <si>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</si>
  <si>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</si>
  <si>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</si>
  <si>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</si>
  <si>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</si>
  <si>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</si>
  <si>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</si>
  <si>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</si>
  <si>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</si>
  <si>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</si>
  <si>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</si>
  <si>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</si>
  <si>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</si>
  <si>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</si>
  <si>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</si>
  <si>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</si>
  <si>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</si>
  <si>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</si>
  <si>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</si>
  <si>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</si>
  <si>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</si>
  <si>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</si>
  <si>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</si>
  <si>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</si>
  <si>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</si>
  <si>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</si>
  <si>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</si>
  <si>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</si>
  <si>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</si>
  <si>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</si>
  <si>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</si>
  <si>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</si>
  <si>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</si>
  <si>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</si>
  <si>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</si>
  <si>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</si>
  <si>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</si>
  <si>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</si>
  <si>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</si>
  <si>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</si>
  <si>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</si>
  <si>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</si>
  <si>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</si>
  <si>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</si>
  <si>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</si>
  <si>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</si>
  <si>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</si>
  <si>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</si>
  <si>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</si>
  <si>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</si>
  <si>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</si>
  <si>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</si>
  <si>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</si>
  <si>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</si>
  <si>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</si>
  <si>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</si>
  <si>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</si>
  <si>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</si>
  <si>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</si>
  <si>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</si>
  <si>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</si>
  <si>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</si>
  <si>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</si>
  <si>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</si>
  <si>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</si>
  <si>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</si>
  <si>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</si>
  <si>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</si>
  <si>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</si>
  <si>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</si>
  <si>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</si>
  <si>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</si>
  <si>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</si>
  <si>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</si>
  <si>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</si>
  <si>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</si>
  <si>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</si>
  <si>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</si>
  <si>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</si>
  <si>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</si>
  <si>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</si>
  <si>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</si>
  <si>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</si>
  <si>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</si>
  <si>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</si>
  <si>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</si>
  <si>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</si>
  <si>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</si>
  <si>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</si>
  <si>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</si>
  <si>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</si>
  <si>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</si>
  <si>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</si>
  <si>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</si>
  <si>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</si>
  <si>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</si>
  <si>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</si>
  <si>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</si>
  <si>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</si>
  <si>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</si>
  <si>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</si>
  <si>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</si>
  <si>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</si>
  <si>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</si>
  <si>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</si>
  <si>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</si>
  <si>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</si>
  <si>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</si>
  <si>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</si>
  <si>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</si>
  <si>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</si>
  <si>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</si>
  <si>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</si>
  <si>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</si>
  <si>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</si>
  <si>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</si>
  <si>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</si>
  <si>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</si>
  <si>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</si>
  <si>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</si>
  <si>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</si>
  <si>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</si>
  <si>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</si>
  <si>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</si>
  <si>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</si>
  <si>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</si>
  <si>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</si>
  <si>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</si>
  <si>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</si>
  <si>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</si>
  <si>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</si>
  <si>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</si>
  <si>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</si>
  <si>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</si>
  <si>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</si>
  <si>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</si>
  <si>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</si>
  <si>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</si>
  <si>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</si>
  <si>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</si>
  <si>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</si>
  <si>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</si>
  <si>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</si>
  <si>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</si>
  <si>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</si>
  <si>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</si>
  <si>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</si>
  <si>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</si>
  <si>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</si>
  <si>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</si>
  <si>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</si>
  <si>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</si>
  <si>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</si>
  <si>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</si>
  <si>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</si>
  <si>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</si>
  <si>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</si>
  <si>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</si>
  <si>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</si>
  <si>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</si>
  <si>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</si>
  <si>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</si>
  <si>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</si>
  <si>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</si>
  <si>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</si>
  <si>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</si>
  <si>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</si>
  <si>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</si>
  <si>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</si>
  <si>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</si>
  <si>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</si>
  <si>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</si>
  <si>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</si>
  <si>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</si>
  <si>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</si>
  <si>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</si>
  <si>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</si>
  <si>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</si>
  <si>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</si>
  <si>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</si>
  <si>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</si>
  <si>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</si>
  <si>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</si>
  <si>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</si>
  <si>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</si>
  <si>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</si>
  <si>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</si>
  <si>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</si>
  <si>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</si>
  <si>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</si>
  <si>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</si>
  <si>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</si>
  <si>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</si>
  <si>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</si>
  <si>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</si>
  <si>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</si>
  <si>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</si>
  <si>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</si>
  <si>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</si>
  <si>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</si>
  <si>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</si>
  <si>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</si>
  <si>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</si>
  <si>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</si>
  <si>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</si>
  <si>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</si>
  <si>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</si>
  <si>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</si>
  <si>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</si>
  <si>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</si>
  <si>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</si>
  <si>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</si>
  <si>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</si>
  <si>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</si>
  <si>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</si>
  <si>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</si>
  <si>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</si>
  <si>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</si>
  <si>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</si>
  <si>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</si>
  <si>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</si>
  <si>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</si>
  <si>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</si>
  <si>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</si>
  <si>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</si>
  <si>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</si>
  <si>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</si>
  <si>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</si>
  <si>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</si>
  <si>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</si>
  <si>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</si>
  <si>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</si>
  <si>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</si>
  <si>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</si>
  <si>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</si>
  <si>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</si>
  <si>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</si>
  <si>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</si>
  <si>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</si>
  <si>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</si>
  <si>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</si>
  <si>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</si>
  <si>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</si>
  <si>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</si>
  <si>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</si>
  <si>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</si>
  <si>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</si>
  <si>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</si>
  <si>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</si>
  <si>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</si>
  <si>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</si>
  <si>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</si>
  <si>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</si>
  <si>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</si>
  <si>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</si>
  <si>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</si>
  <si>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</si>
  <si>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</si>
  <si>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</si>
  <si>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</si>
  <si>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</si>
  <si>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</si>
  <si>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</si>
  <si>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</si>
  <si>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</si>
  <si>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</si>
  <si>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</si>
  <si>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</si>
  <si>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</si>
  <si>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</si>
  <si>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</si>
  <si>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</si>
  <si>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</si>
  <si>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</si>
  <si>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</si>
  <si>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</si>
  <si>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</si>
  <si>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</si>
  <si>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</si>
  <si>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</si>
  <si>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</si>
  <si>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</si>
  <si>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</si>
  <si>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</si>
  <si>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</si>
  <si>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</si>
  <si>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</si>
  <si>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</si>
  <si>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</si>
  <si>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</si>
  <si>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</si>
  <si>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</si>
  <si>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</si>
  <si>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</si>
  <si>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</si>
  <si>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</si>
  <si>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</si>
  <si>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</si>
  <si>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</si>
  <si>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</si>
  <si>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</si>
  <si>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</si>
  <si>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</si>
  <si>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</si>
  <si>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</si>
  <si>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</si>
  <si>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</si>
  <si>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</si>
  <si>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</si>
  <si>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</si>
  <si>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</si>
  <si>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</si>
  <si>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</si>
  <si>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</si>
  <si>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</si>
  <si>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</si>
  <si>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</si>
  <si>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</si>
  <si>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</si>
  <si>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</si>
  <si>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</si>
  <si>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</si>
  <si>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</si>
  <si>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</si>
  <si>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</si>
  <si>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</si>
  <si>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</si>
  <si>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</si>
  <si>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</si>
  <si>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</si>
  <si>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</si>
  <si>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</si>
  <si>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</si>
  <si>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</si>
  <si>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</si>
  <si>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</si>
  <si>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</si>
  <si>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</si>
  <si>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</si>
  <si>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</si>
  <si>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</si>
  <si>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</si>
  <si>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</si>
  <si>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</si>
  <si>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</si>
  <si>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</si>
  <si>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</si>
  <si>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</si>
  <si>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</si>
  <si>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</si>
  <si>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</si>
  <si>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</si>
  <si>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</si>
  <si>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</si>
  <si>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</si>
  <si>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</si>
  <si>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</si>
  <si>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</si>
  <si>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</si>
  <si>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</si>
  <si>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</si>
  <si>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</si>
  <si>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</si>
  <si>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</si>
  <si>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</si>
  <si>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</si>
  <si>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</si>
  <si>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</si>
  <si>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</si>
  <si>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</si>
  <si>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</si>
  <si>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</si>
  <si>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</si>
  <si>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</si>
  <si>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</si>
  <si>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</si>
  <si>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</si>
  <si>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</si>
  <si>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</si>
  <si>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</si>
  <si>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</si>
  <si>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</si>
  <si>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</si>
  <si>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</si>
  <si>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</si>
  <si>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</si>
  <si>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</si>
  <si>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</si>
  <si>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</si>
  <si>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</si>
  <si>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</si>
  <si>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</si>
  <si>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</si>
  <si>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</si>
  <si>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</si>
  <si>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</si>
  <si>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</si>
  <si>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</si>
  <si>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</si>
  <si>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</si>
  <si>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</si>
  <si>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</si>
  <si>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</si>
  <si>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</si>
  <si>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</si>
  <si>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</si>
  <si>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</si>
  <si>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</si>
  <si>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</si>
  <si>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</si>
  <si>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</si>
  <si>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</si>
  <si>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</si>
  <si>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</si>
  <si>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</si>
  <si>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</si>
  <si>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</si>
  <si>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</si>
  <si>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</si>
  <si>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</si>
  <si>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</si>
  <si>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</si>
  <si>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</si>
  <si>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</si>
  <si>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</si>
  <si>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</si>
  <si>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</si>
  <si>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</si>
  <si>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</si>
  <si>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</si>
  <si>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</si>
  <si>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</si>
  <si>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</si>
  <si>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</si>
  <si>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</si>
  <si>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</si>
  <si>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</si>
  <si>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</si>
  <si>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</si>
  <si>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</si>
  <si>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</si>
  <si>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</si>
  <si>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</si>
  <si>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</si>
  <si>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</si>
  <si>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</si>
  <si>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</si>
  <si>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</si>
  <si>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</si>
  <si>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</si>
  <si>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</si>
  <si>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</si>
  <si>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</si>
  <si>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</si>
  <si>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</si>
  <si>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</si>
  <si>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</si>
  <si>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</si>
  <si>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</si>
  <si>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</si>
  <si>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</si>
  <si>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</si>
  <si>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</si>
  <si>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</si>
  <si>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</si>
  <si>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</si>
  <si>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</si>
  <si>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</si>
  <si>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</si>
  <si>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</si>
  <si>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</si>
  <si>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</si>
  <si>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</si>
  <si>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</si>
  <si>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</si>
  <si>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</si>
  <si>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</si>
  <si>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</si>
  <si>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</si>
  <si>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</si>
  <si>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</si>
  <si>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</si>
  <si>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</si>
  <si>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</si>
  <si>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</si>
  <si>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</si>
  <si>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</si>
  <si>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</si>
  <si>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</si>
  <si>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</si>
  <si>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</si>
  <si>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</si>
  <si>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</si>
  <si>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</si>
  <si>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</si>
  <si>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</si>
  <si>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</si>
  <si>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</si>
  <si>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</si>
  <si>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</si>
  <si>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</si>
  <si>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</si>
  <si>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</si>
  <si>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</si>
  <si>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</si>
  <si>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</si>
  <si>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</si>
  <si>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</si>
  <si>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</si>
  <si>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</si>
  <si>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</si>
  <si>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</si>
  <si>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</si>
  <si>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</si>
  <si>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</si>
  <si>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</si>
  <si>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</si>
  <si>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</si>
  <si>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</si>
  <si>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</si>
  <si>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</si>
  <si>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</si>
  <si>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</si>
  <si>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</si>
  <si>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</si>
  <si>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</si>
  <si>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</si>
  <si>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</si>
  <si>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</si>
  <si>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</si>
  <si>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</si>
  <si>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</si>
  <si>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</si>
  <si>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</si>
  <si>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</si>
  <si>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</si>
  <si>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</si>
  <si>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</si>
  <si>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</si>
  <si>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</si>
  <si>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</si>
  <si>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</si>
  <si>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</si>
  <si>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</si>
  <si>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</si>
  <si>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</si>
  <si>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</si>
  <si>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</si>
  <si>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</si>
  <si>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</si>
  <si>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</si>
  <si>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</si>
  <si>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</si>
  <si>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</si>
  <si>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</si>
  <si>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</si>
  <si>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</si>
  <si>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</si>
  <si>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</si>
  <si>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</si>
  <si>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</si>
  <si>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</si>
  <si>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</si>
  <si>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</si>
  <si>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</si>
  <si>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</si>
  <si>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</si>
  <si>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</si>
  <si>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</si>
  <si>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</si>
  <si>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</si>
  <si>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</si>
  <si>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</si>
  <si>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</si>
  <si>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</si>
  <si>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</si>
  <si>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</si>
  <si>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</si>
  <si>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</si>
  <si>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</si>
  <si>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</si>
  <si>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</si>
  <si>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</si>
  <si>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</si>
  <si>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</si>
  <si>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</si>
  <si>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</si>
  <si>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</si>
  <si>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</si>
  <si>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</si>
  <si>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</si>
  <si>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</si>
  <si>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</si>
  <si>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</si>
  <si>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</si>
  <si>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</si>
  <si>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</si>
  <si>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</si>
  <si>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</si>
  <si>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</si>
  <si>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</si>
  <si>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</si>
  <si>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</si>
  <si>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</si>
  <si>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</si>
  <si>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</si>
  <si>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</si>
  <si>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</si>
  <si>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</si>
  <si>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</si>
  <si>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</si>
  <si>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</si>
  <si>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</si>
  <si>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</si>
  <si>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</si>
  <si>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</si>
  <si>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</si>
  <si>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</si>
  <si>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</si>
  <si>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</si>
  <si>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</si>
  <si>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</si>
  <si>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</si>
  <si>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</si>
  <si>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</si>
  <si>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</si>
  <si>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</si>
  <si>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</si>
  <si>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</si>
  <si>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</si>
  <si>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</si>
  <si>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</si>
  <si>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</si>
  <si>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</si>
  <si>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</si>
  <si>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</si>
  <si>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</si>
  <si>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</si>
  <si>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</si>
  <si>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</si>
  <si>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</si>
  <si>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</si>
  <si>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</si>
  <si>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</si>
  <si>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</si>
  <si>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</si>
  <si>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</si>
  <si>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</si>
  <si>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</si>
  <si>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</si>
  <si>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</si>
  <si>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</si>
  <si>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</si>
  <si>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</si>
  <si>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</si>
  <si>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</si>
  <si>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</si>
  <si>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</si>
  <si>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</si>
  <si>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</si>
  <si>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</si>
  <si>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</si>
  <si>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</si>
  <si>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</si>
  <si>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</si>
  <si>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</si>
  <si>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</si>
  <si>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</si>
  <si>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</si>
  <si>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</si>
  <si>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</si>
  <si>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</si>
  <si>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</si>
  <si>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</si>
  <si>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</si>
  <si>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</si>
  <si>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</si>
  <si>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</si>
  <si>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</si>
  <si>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</si>
  <si>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</si>
  <si>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</si>
  <si>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</si>
  <si>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</si>
  <si>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</si>
  <si>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</si>
  <si>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</si>
  <si>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</si>
  <si>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</si>
  <si>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</si>
  <si>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</si>
  <si>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</si>
  <si>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</si>
  <si>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</si>
  <si>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</si>
  <si>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</si>
  <si>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</si>
  <si>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</si>
  <si>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</si>
  <si>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</si>
  <si>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</si>
  <si>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</si>
  <si>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</si>
  <si>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</si>
  <si>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</si>
  <si>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</si>
  <si>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</si>
  <si>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</si>
  <si>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</si>
  <si>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</si>
  <si>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</si>
  <si>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</si>
  <si>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</si>
  <si>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</si>
  <si>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</si>
  <si>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</si>
  <si>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</si>
  <si>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</si>
  <si>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</si>
  <si>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</si>
  <si>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</si>
  <si>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</si>
  <si>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</si>
  <si>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</si>
  <si>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</si>
  <si>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</si>
  <si>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</si>
  <si>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</si>
  <si>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</si>
  <si>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</si>
  <si>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</si>
  <si>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</si>
  <si>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</si>
  <si>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</si>
  <si>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</si>
  <si>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</si>
  <si>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</si>
  <si>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</si>
  <si>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</si>
  <si>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</si>
  <si>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</si>
  <si>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</si>
  <si>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</si>
  <si>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</si>
  <si>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</si>
  <si>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</si>
  <si>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</si>
  <si>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</si>
  <si>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</si>
  <si>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</si>
  <si>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</si>
  <si>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</si>
  <si>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</si>
  <si>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</si>
  <si>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</si>
  <si>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</si>
  <si>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</si>
  <si>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</si>
  <si>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</si>
  <si>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</si>
  <si>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</si>
  <si>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</si>
  <si>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</si>
  <si>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</si>
  <si>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</si>
  <si>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</si>
  <si>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</si>
  <si>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</si>
  <si>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</si>
  <si>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</si>
  <si>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</si>
  <si>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</si>
  <si>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</si>
  <si>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</si>
  <si>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</si>
  <si>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</si>
  <si>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</si>
  <si>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</si>
  <si>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</si>
  <si>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</si>
  <si>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</si>
  <si>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</si>
  <si>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</si>
  <si>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</si>
  <si>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</si>
  <si>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</si>
  <si>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</si>
  <si>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</si>
  <si>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</si>
  <si>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</si>
  <si>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</si>
  <si>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</si>
  <si>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</si>
  <si>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</si>
  <si>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</si>
  <si>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</si>
  <si>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</si>
  <si>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</si>
  <si>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</si>
  <si>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</si>
  <si>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</si>
  <si>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</si>
  <si>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</si>
  <si>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</si>
  <si>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</si>
  <si>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</si>
  <si>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</si>
  <si>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</si>
  <si>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</si>
  <si>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</si>
  <si>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</si>
  <si>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</si>
  <si>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</si>
  <si>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</si>
  <si>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</si>
  <si>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</si>
  <si>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</si>
  <si>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</si>
  <si>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</si>
  <si>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</si>
  <si>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</si>
  <si>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</si>
  <si>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</si>
  <si>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</si>
  <si>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</si>
  <si>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</si>
  <si>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</si>
  <si>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</si>
  <si>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</si>
  <si>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</si>
  <si>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</si>
  <si>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</si>
  <si>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</si>
  <si>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</si>
  <si>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</si>
  <si>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</si>
  <si>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</si>
  <si>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</si>
  <si>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</si>
  <si>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</si>
  <si>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</si>
  <si>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</si>
  <si>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</si>
  <si>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</si>
  <si>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</si>
  <si>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</si>
  <si>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</si>
  <si>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</si>
  <si>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</si>
  <si>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</si>
  <si>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</si>
  <si>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</si>
  <si>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</si>
  <si>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</si>
  <si>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</si>
  <si>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</si>
  <si>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</si>
  <si>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</si>
  <si>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</si>
  <si>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</si>
  <si>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</si>
  <si>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</si>
  <si>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</si>
  <si>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</si>
  <si>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</si>
  <si>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</si>
  <si>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</si>
  <si>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</si>
  <si>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</si>
  <si>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</si>
  <si>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</si>
  <si>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</si>
  <si>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</si>
  <si>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</si>
  <si>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</si>
  <si>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</si>
  <si>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</si>
  <si>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</si>
  <si>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</si>
  <si>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</si>
  <si>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</si>
  <si>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</si>
  <si>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</si>
  <si>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</si>
  <si>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</si>
  <si>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</si>
  <si>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</si>
  <si>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</si>
  <si>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</si>
  <si>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</si>
  <si>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</si>
  <si>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</si>
  <si>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</si>
  <si>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</si>
  <si>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</si>
  <si>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</si>
  <si>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</si>
  <si>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</si>
  <si>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</si>
  <si>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</si>
  <si>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</si>
  <si>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</si>
  <si>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</si>
  <si>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</si>
  <si>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</si>
  <si>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</si>
  <si>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</si>
  <si>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</si>
  <si>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</si>
  <si>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</si>
  <si>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</si>
  <si>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</si>
  <si>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</si>
  <si>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</si>
  <si>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</si>
  <si>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</si>
  <si>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</si>
  <si>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</si>
  <si>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</si>
  <si>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</si>
  <si>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</si>
  <si>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</si>
  <si>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</si>
  <si>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</si>
  <si>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</si>
  <si>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</si>
  <si>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</si>
  <si>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</si>
  <si>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</si>
  <si>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</si>
  <si>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</si>
  <si>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</si>
  <si>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</si>
  <si>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</si>
  <si>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</si>
  <si>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</si>
  <si>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</si>
  <si>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</si>
  <si>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</si>
  <si>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</si>
  <si>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</si>
  <si>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</si>
  <si>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</si>
  <si>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</si>
  <si>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</si>
  <si>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</si>
  <si>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</si>
  <si>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</si>
  <si>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</si>
  <si>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</si>
  <si>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</si>
  <si>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</si>
  <si>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</si>
  <si>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</si>
  <si>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</si>
  <si>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</si>
  <si>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</si>
  <si>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</si>
  <si>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</si>
  <si>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</si>
  <si>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</si>
  <si>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</si>
  <si>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</si>
  <si>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</si>
  <si>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</si>
  <si>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</si>
  <si>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</si>
  <si>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</si>
  <si>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</si>
  <si>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</si>
  <si>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</si>
  <si>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</si>
  <si>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</si>
  <si>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</si>
  <si>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</si>
  <si>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</si>
  <si>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</si>
  <si>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</si>
  <si>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</si>
  <si>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</si>
  <si>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</si>
  <si>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</si>
  <si>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</si>
  <si>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</si>
  <si>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</si>
  <si>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</si>
  <si>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</si>
  <si>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</si>
  <si>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</si>
  <si>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</si>
  <si>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</si>
  <si>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</si>
  <si>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</si>
  <si>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</si>
  <si>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</si>
  <si>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</si>
  <si>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</si>
  <si>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</si>
  <si>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</si>
  <si>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</si>
  <si>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</si>
  <si>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</si>
  <si>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</si>
  <si>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</si>
  <si>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</si>
  <si>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</si>
  <si>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</si>
  <si>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</si>
  <si>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</si>
  <si>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</si>
  <si>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</si>
  <si>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</si>
  <si>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</si>
  <si>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</si>
  <si>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</si>
  <si>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</si>
  <si>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</si>
  <si>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</si>
  <si>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</si>
  <si>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</si>
  <si>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</si>
  <si>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</si>
  <si>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</si>
  <si>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</si>
  <si>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</si>
  <si>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</si>
  <si>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</si>
  <si>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</si>
  <si>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</si>
  <si>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</si>
  <si>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</si>
  <si>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</si>
  <si>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</si>
  <si>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</si>
  <si>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</si>
  <si>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</si>
  <si>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</si>
  <si>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</si>
  <si>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</si>
  <si>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</si>
  <si>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</si>
  <si>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</si>
  <si>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</si>
  <si>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</si>
  <si>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</si>
  <si>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</si>
  <si>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</si>
  <si>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</si>
  <si>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</si>
  <si>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</si>
  <si>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</si>
  <si>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</si>
  <si>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</si>
  <si>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</si>
  <si>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</si>
  <si>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</si>
  <si>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</si>
  <si>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</si>
  <si>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</si>
  <si>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</si>
  <si>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</si>
  <si>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</si>
  <si>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</si>
  <si>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</si>
  <si>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</si>
  <si>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</si>
  <si>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</si>
  <si>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</si>
  <si>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</si>
  <si>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</si>
  <si>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</si>
  <si>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</si>
  <si>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</si>
  <si>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</si>
  <si>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</si>
  <si>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</si>
  <si>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</si>
  <si>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</si>
  <si>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</si>
  <si>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</si>
  <si>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</si>
  <si>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</si>
  <si>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</si>
  <si>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</si>
  <si>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</si>
  <si>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</si>
  <si>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</si>
  <si>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</si>
  <si>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</si>
  <si>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</si>
  <si>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</si>
  <si>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</si>
  <si>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</si>
  <si>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</si>
  <si>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</si>
  <si>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</si>
  <si>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</si>
  <si>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</si>
  <si>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</si>
  <si>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</si>
  <si>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</si>
  <si>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</si>
  <si>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</si>
  <si>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</si>
  <si>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</si>
  <si>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</si>
  <si>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</si>
  <si>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</si>
  <si>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</si>
  <si>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</si>
  <si>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</si>
  <si>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</si>
  <si>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</si>
  <si>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</si>
  <si>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</si>
  <si>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</si>
  <si>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</si>
  <si>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</si>
  <si>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</si>
  <si>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</si>
  <si>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</si>
  <si>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</si>
  <si>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</si>
  <si>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</si>
  <si>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</si>
  <si>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</si>
  <si>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</si>
  <si>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</si>
  <si>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</si>
  <si>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</si>
  <si>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</si>
  <si>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</si>
  <si>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</si>
  <si>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</si>
  <si>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</si>
  <si>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</si>
  <si>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</si>
  <si>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</si>
  <si>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</si>
  <si>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</si>
  <si>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</si>
  <si>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</si>
  <si>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</si>
  <si>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</si>
  <si>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</si>
  <si>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</si>
  <si>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</si>
  <si>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</si>
  <si>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</si>
  <si>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</si>
  <si>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</si>
  <si>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</si>
  <si>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</si>
  <si>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</si>
  <si>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</si>
  <si>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</si>
  <si>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</si>
  <si>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</si>
  <si>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</si>
  <si>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</si>
  <si>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</si>
  <si>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</si>
  <si>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</si>
  <si>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</si>
  <si>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</si>
  <si>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</si>
  <si>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</si>
  <si>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</si>
  <si>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</si>
  <si>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</si>
  <si>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</si>
  <si>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</si>
  <si>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</si>
  <si>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</si>
  <si>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</si>
  <si>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</si>
  <si>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</si>
  <si>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</si>
  <si>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</si>
  <si>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</si>
  <si>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</si>
  <si>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</si>
  <si>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</si>
  <si>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</si>
  <si>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</si>
  <si>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</si>
  <si>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</si>
  <si>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</si>
  <si>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</si>
  <si>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</si>
  <si>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</si>
  <si>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</si>
  <si>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</si>
  <si>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</si>
  <si>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</si>
  <si>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</si>
  <si>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</si>
  <si>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</si>
  <si>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</si>
  <si>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</si>
  <si>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</si>
  <si>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</si>
  <si>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</si>
  <si>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</si>
  <si>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</si>
  <si>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</si>
  <si>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</si>
  <si>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</si>
  <si>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</si>
  <si>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</si>
  <si>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</si>
  <si>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</si>
  <si>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</si>
  <si>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</si>
  <si>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</si>
  <si>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</si>
  <si>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</si>
  <si>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</si>
  <si>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</si>
  <si>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</si>
  <si>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</si>
  <si>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</si>
  <si>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</si>
  <si>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</si>
  <si>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</si>
  <si>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</si>
  <si>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</si>
  <si>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</si>
  <si>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</si>
  <si>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</si>
  <si>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</si>
  <si>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</si>
  <si>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</si>
  <si>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</si>
  <si>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</si>
  <si>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</si>
  <si>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</si>
  <si>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</si>
  <si>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</si>
  <si>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</si>
  <si>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</si>
  <si>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</si>
  <si>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</si>
  <si>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</si>
  <si>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</si>
  <si>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</si>
  <si>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</si>
  <si>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</si>
  <si>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</si>
  <si>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</si>
  <si>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</si>
  <si>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</si>
  <si>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</si>
  <si>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</si>
  <si>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</si>
  <si>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</si>
  <si>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</si>
  <si>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</si>
  <si>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</si>
  <si>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</si>
  <si>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</si>
  <si>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</si>
  <si>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</si>
  <si>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</si>
  <si>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</si>
  <si>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</si>
  <si>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</si>
  <si>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</si>
  <si>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</si>
  <si>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</si>
  <si>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</si>
  <si>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</si>
  <si>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</si>
  <si>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</si>
  <si>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</si>
  <si>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</si>
  <si>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</si>
  <si>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</si>
  <si>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</si>
  <si>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</si>
  <si>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</si>
  <si>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</si>
  <si>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</si>
  <si>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</si>
  <si>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</si>
  <si>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</si>
  <si>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</si>
  <si>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</si>
  <si>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</si>
  <si>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</si>
  <si>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</si>
  <si>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</si>
  <si>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</si>
  <si>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</si>
  <si>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</si>
  <si>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</si>
  <si>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</si>
  <si>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</si>
  <si>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</si>
  <si>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</si>
  <si>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</si>
  <si>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</si>
  <si>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</si>
  <si>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</si>
  <si>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</si>
  <si>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</si>
  <si>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</si>
  <si>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</si>
  <si>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</si>
  <si>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</si>
  <si>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</si>
  <si>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</si>
  <si>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</si>
  <si>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</si>
  <si>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</si>
  <si>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</si>
  <si>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</si>
  <si>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</si>
  <si>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</si>
  <si>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</si>
  <si>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</si>
  <si>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</si>
  <si>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</si>
  <si>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</si>
  <si>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</si>
  <si>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</si>
  <si>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</si>
  <si>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</si>
  <si>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</si>
  <si>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</si>
  <si>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</si>
  <si>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</si>
  <si>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</si>
  <si>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</si>
  <si>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</si>
  <si>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</si>
  <si>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</si>
  <si>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</si>
  <si>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</si>
  <si>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</si>
  <si>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</si>
  <si>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</si>
  <si>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</si>
  <si>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</si>
  <si>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</si>
  <si>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</si>
  <si>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</si>
  <si>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</si>
  <si>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</si>
  <si>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</si>
  <si>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</si>
  <si>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</si>
  <si>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</si>
  <si>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</si>
  <si>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</si>
  <si>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</si>
  <si>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</si>
  <si>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</si>
  <si>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</si>
  <si>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</si>
  <si>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</si>
  <si>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</si>
  <si>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</si>
  <si>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</si>
  <si>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</si>
  <si>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</si>
  <si>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</si>
  <si>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</si>
  <si>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</si>
  <si>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</si>
  <si>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</si>
  <si>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</si>
  <si>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</si>
  <si>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</si>
  <si>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</si>
  <si>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</si>
  <si>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</si>
  <si>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</si>
  <si>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</si>
  <si>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</si>
  <si>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</si>
  <si>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</si>
  <si>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</si>
  <si>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</si>
  <si>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</si>
  <si>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</si>
  <si>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</si>
  <si>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</si>
  <si>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</si>
  <si>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</si>
  <si>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</si>
  <si>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</si>
  <si>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</si>
  <si>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</si>
  <si>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</si>
  <si>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</si>
  <si>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</si>
  <si>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</si>
  <si>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</si>
  <si>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</si>
  <si>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</si>
  <si>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</si>
  <si>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</si>
  <si>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</si>
  <si>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</si>
  <si>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</si>
  <si>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</si>
  <si>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</si>
  <si>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</si>
  <si>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</si>
  <si>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</si>
  <si>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</si>
  <si>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</si>
  <si>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</si>
  <si>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</si>
  <si>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</si>
  <si>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</si>
  <si>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</si>
  <si>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</si>
  <si>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</si>
  <si>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</si>
  <si>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</si>
  <si>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</si>
  <si>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</si>
  <si>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</si>
  <si>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</si>
  <si>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</si>
  <si>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</si>
  <si>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</si>
  <si>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</si>
  <si>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</si>
  <si>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</si>
  <si>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</si>
  <si>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</si>
  <si>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</si>
  <si>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</si>
  <si>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</si>
  <si>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</si>
  <si>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</si>
  <si>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</si>
  <si>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</si>
  <si>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</si>
  <si>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</si>
  <si>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</si>
  <si>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</si>
  <si>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</si>
  <si>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</si>
  <si>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</si>
  <si>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</si>
  <si>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</si>
  <si>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</si>
  <si>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</si>
  <si>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</si>
  <si>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</si>
  <si>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</si>
  <si>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</si>
  <si>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</si>
  <si>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</si>
  <si>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</si>
  <si>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</si>
  <si>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</si>
  <si>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</si>
  <si>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</si>
  <si>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</si>
  <si>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</si>
  <si>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</si>
  <si>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</si>
  <si>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</si>
  <si>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</si>
  <si>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</si>
  <si>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</si>
  <si>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</si>
  <si>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</si>
  <si>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</si>
  <si>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</si>
  <si>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</si>
  <si>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</si>
  <si>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</si>
  <si>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</si>
  <si>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</si>
  <si>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</si>
  <si>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</si>
  <si>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</si>
  <si>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</si>
  <si>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</si>
  <si>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</si>
  <si>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</si>
  <si>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</si>
  <si>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</si>
  <si>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</si>
  <si>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</si>
  <si>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</si>
  <si>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</si>
  <si>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</si>
  <si>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</si>
  <si>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</si>
  <si>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</si>
  <si>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</si>
  <si>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</si>
  <si>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</si>
  <si>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</si>
  <si>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</si>
  <si>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</si>
  <si>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</si>
  <si>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</si>
  <si>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</si>
  <si>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</si>
  <si>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</si>
  <si>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</si>
  <si>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</si>
  <si>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</si>
  <si>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</si>
  <si>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</si>
  <si>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</si>
  <si>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</si>
  <si>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</si>
  <si>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</si>
  <si>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</si>
  <si>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</si>
  <si>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</si>
  <si>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</si>
  <si>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</si>
  <si>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</si>
  <si>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</si>
  <si>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</si>
  <si>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</si>
  <si>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</si>
  <si>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</si>
  <si>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</si>
  <si>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</si>
  <si>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</si>
  <si>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</si>
  <si>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</si>
  <si>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</si>
  <si>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</si>
  <si>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</si>
  <si>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</si>
  <si>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</si>
  <si>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</si>
  <si>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</si>
  <si>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</si>
  <si>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</si>
  <si>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</si>
  <si>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</si>
  <si>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</si>
  <si>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</si>
  <si>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</si>
  <si>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</si>
  <si>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</si>
  <si>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</si>
  <si>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</si>
  <si>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</si>
  <si>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</si>
  <si>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</si>
  <si>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</si>
  <si>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</si>
  <si>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</si>
  <si>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</si>
  <si>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</si>
  <si>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</si>
  <si>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</si>
  <si>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</si>
  <si>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</si>
  <si>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</si>
  <si>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</si>
  <si>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</si>
  <si>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</si>
  <si>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</si>
  <si>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</si>
  <si>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</si>
  <si>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</si>
  <si>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</si>
  <si>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</si>
  <si>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</si>
  <si>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</si>
  <si>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</si>
  <si>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</si>
  <si>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</si>
  <si>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</si>
  <si>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</si>
  <si>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</si>
  <si>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</si>
  <si>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</si>
  <si>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</si>
  <si>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</si>
  <si>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</si>
  <si>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</si>
  <si>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</si>
  <si>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</si>
  <si>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</si>
  <si>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</si>
  <si>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</si>
  <si>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</si>
  <si>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</si>
  <si>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</si>
  <si>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</si>
  <si>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</si>
  <si>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</si>
  <si>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</si>
  <si>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</si>
  <si>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</si>
  <si>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</si>
  <si>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</si>
  <si>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</si>
  <si>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</si>
  <si>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</si>
  <si>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</si>
  <si>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</si>
  <si>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</si>
  <si>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</si>
  <si>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</si>
  <si>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</si>
  <si>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</si>
  <si>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</si>
  <si>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</si>
  <si>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</si>
  <si>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</si>
  <si>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</si>
  <si>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</si>
  <si>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</si>
  <si>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</si>
  <si>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</si>
  <si>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</si>
  <si>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</si>
  <si>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</si>
  <si>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</si>
  <si>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</si>
  <si>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</si>
  <si>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</si>
  <si>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</si>
  <si>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</si>
  <si>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</si>
  <si>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</si>
  <si>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</si>
  <si>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</si>
  <si>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</si>
  <si>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</si>
  <si>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</si>
  <si>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</si>
  <si>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</si>
  <si>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</si>
  <si>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</si>
  <si>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</si>
  <si>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</si>
  <si>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</si>
  <si>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</si>
  <si>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</si>
  <si>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</si>
  <si>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</si>
  <si>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</si>
  <si>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</si>
  <si>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</si>
  <si>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</si>
  <si>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</si>
  <si>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</si>
  <si>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</si>
  <si>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</si>
  <si>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</si>
  <si>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</si>
  <si>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</si>
  <si>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</si>
  <si>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</si>
  <si>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</si>
  <si>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</si>
  <si>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</si>
  <si>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</si>
  <si>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</si>
  <si>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</si>
  <si>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</si>
  <si>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</si>
  <si>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</si>
  <si>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</si>
  <si>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</si>
  <si>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</si>
  <si>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</si>
  <si>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</si>
  <si>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</si>
  <si>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</si>
  <si>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</si>
  <si>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</si>
  <si>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</si>
  <si>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</si>
  <si>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</si>
  <si>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</si>
  <si>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</si>
  <si>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</si>
  <si>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</si>
  <si>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</si>
  <si>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</si>
  <si>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</si>
  <si>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</si>
  <si>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</si>
  <si>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</si>
  <si>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</si>
  <si>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</si>
  <si>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</si>
  <si>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</si>
  <si>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</si>
  <si>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</si>
  <si>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</si>
  <si>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</si>
  <si>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</si>
  <si>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</si>
  <si>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</si>
  <si>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</si>
  <si>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</si>
  <si>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</si>
  <si>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</si>
  <si>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</si>
  <si>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</si>
  <si>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</si>
  <si>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</si>
  <si>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</si>
  <si>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</si>
  <si>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</si>
  <si>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</si>
  <si>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</si>
  <si>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</si>
  <si>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</si>
  <si>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</si>
  <si>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</si>
  <si>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</si>
  <si>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</si>
  <si>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</si>
  <si>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</si>
  <si>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</si>
  <si>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</si>
  <si>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</si>
  <si>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</si>
  <si>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</si>
  <si>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</si>
  <si>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</si>
  <si>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</si>
  <si>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</si>
  <si>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</si>
  <si>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</si>
  <si>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</si>
  <si>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</si>
  <si>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</si>
  <si>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</si>
  <si>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</si>
  <si>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</si>
  <si>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</si>
  <si>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</si>
  <si>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</si>
  <si>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</si>
  <si>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</si>
  <si>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</si>
  <si>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</si>
  <si>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</si>
  <si>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</si>
  <si>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</si>
  <si>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</si>
  <si>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</si>
  <si>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</si>
  <si>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</si>
  <si>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</si>
  <si>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</si>
  <si>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</si>
  <si>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</si>
  <si>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</si>
  <si>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</si>
  <si>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</si>
  <si>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</si>
  <si>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</si>
  <si>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</si>
  <si>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</si>
  <si>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</si>
  <si>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</si>
  <si>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</si>
  <si>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</si>
  <si>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</si>
  <si>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</si>
  <si>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</si>
  <si>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</si>
  <si>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</si>
  <si>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</si>
  <si>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</si>
  <si>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</si>
  <si>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</si>
  <si>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</si>
  <si>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</si>
  <si>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</si>
  <si>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</si>
  <si>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</si>
  <si>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</si>
  <si>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</si>
  <si>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</si>
  <si>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</si>
  <si>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</si>
  <si>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</si>
  <si>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</si>
  <si>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</si>
  <si>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</si>
  <si>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</si>
  <si>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</si>
  <si>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</si>
  <si>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</si>
  <si>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</si>
  <si>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</si>
  <si>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</si>
  <si>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</si>
  <si>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</si>
  <si>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</si>
  <si>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</si>
  <si>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</si>
  <si>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</si>
  <si>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</si>
  <si>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</si>
  <si>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</si>
  <si>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</si>
  <si>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</si>
  <si>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</si>
  <si>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</si>
  <si>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</si>
  <si>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</si>
  <si>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</si>
  <si>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</si>
  <si>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</si>
  <si>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</si>
  <si>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</si>
  <si>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</si>
  <si>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</si>
  <si>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</si>
  <si>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</si>
  <si>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</si>
  <si>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</si>
  <si>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</si>
  <si>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</si>
  <si>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</si>
  <si>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</si>
  <si>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</si>
  <si>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</si>
  <si>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</si>
  <si>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</si>
  <si>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</si>
  <si>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</si>
  <si>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</si>
  <si>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</si>
  <si>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</si>
  <si>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</si>
  <si>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</si>
  <si>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</si>
  <si>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</si>
  <si>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</si>
  <si>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</si>
  <si>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</si>
  <si>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</si>
  <si>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</si>
  <si>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</si>
  <si>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</si>
  <si>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</si>
  <si>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</si>
  <si>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</si>
  <si>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</si>
  <si>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</si>
  <si>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</si>
  <si>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</si>
  <si>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</si>
  <si>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</si>
  <si>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</si>
  <si>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</si>
  <si>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</si>
  <si>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</si>
  <si>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</si>
  <si>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</si>
  <si>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</si>
  <si>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</si>
  <si>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</si>
  <si>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</si>
  <si>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</si>
  <si>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</si>
  <si>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</si>
  <si>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</si>
  <si>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</si>
  <si>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</si>
  <si>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</si>
  <si>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</si>
  <si>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</si>
  <si>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</si>
  <si>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</si>
  <si>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</si>
  <si>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</si>
  <si>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</si>
  <si>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</si>
  <si>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</si>
  <si>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</si>
  <si>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</si>
  <si>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</si>
  <si>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</si>
  <si>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</si>
  <si>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</si>
  <si>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</si>
  <si>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</si>
  <si>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</si>
  <si>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</si>
  <si>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</si>
  <si>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</si>
  <si>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</si>
  <si>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</si>
  <si>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</si>
  <si>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</si>
  <si>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</si>
  <si>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</si>
  <si>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</si>
  <si>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</si>
  <si>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</si>
  <si>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</si>
  <si>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</si>
  <si>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</si>
  <si>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</si>
  <si>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</si>
  <si>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</si>
  <si>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</si>
  <si>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</si>
  <si>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</si>
  <si>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</si>
  <si>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</si>
  <si>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</si>
  <si>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</si>
  <si>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</si>
  <si>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</si>
  <si>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</si>
  <si>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</si>
  <si>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</si>
  <si>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</si>
  <si>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</si>
  <si>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</si>
  <si>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</si>
  <si>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</si>
  <si>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</si>
  <si>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</si>
  <si>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</si>
  <si>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</si>
  <si>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</si>
  <si>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</si>
  <si>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</si>
  <si>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</si>
  <si>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</si>
  <si>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</si>
  <si>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</si>
  <si>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</si>
  <si>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</si>
  <si>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</si>
  <si>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</si>
  <si>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</si>
  <si>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</si>
  <si>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</si>
  <si>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</si>
  <si>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</si>
  <si>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</si>
  <si>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</si>
  <si>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</si>
  <si>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</si>
  <si>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</si>
  <si>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</si>
  <si>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</si>
  <si>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</si>
  <si>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</si>
  <si>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</si>
  <si>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</si>
  <si>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</si>
  <si>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</si>
  <si>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</si>
  <si>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</si>
  <si>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</si>
  <si>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</si>
  <si>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</si>
  <si>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</si>
  <si>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</si>
  <si>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</si>
  <si>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</si>
  <si>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</si>
  <si>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</si>
  <si>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</si>
  <si>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</si>
  <si>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</si>
  <si>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</si>
  <si>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</si>
  <si>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</si>
  <si>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</si>
  <si>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</si>
  <si>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</si>
  <si>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</si>
  <si>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</si>
  <si>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</si>
  <si>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</si>
  <si>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</si>
  <si>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</si>
  <si>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</si>
  <si>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</si>
  <si>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</si>
  <si>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</si>
  <si>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</si>
  <si>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</si>
  <si>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</si>
  <si>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</si>
  <si>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</si>
  <si>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</si>
  <si>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</si>
  <si>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</si>
  <si>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</si>
  <si>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</si>
  <si>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</si>
  <si>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</si>
  <si>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</si>
  <si>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</si>
  <si>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</si>
  <si>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</si>
  <si>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</si>
  <si>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</si>
  <si>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</si>
  <si>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</si>
  <si>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</si>
  <si>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</si>
  <si>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</si>
  <si>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</si>
  <si>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</si>
  <si>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</si>
  <si>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</si>
  <si>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</si>
  <si>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</si>
  <si>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</si>
  <si>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</si>
  <si>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</si>
  <si>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</si>
  <si>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</si>
  <si>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</si>
  <si>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</si>
  <si>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</si>
  <si>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</si>
  <si>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</si>
  <si>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</si>
  <si>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</si>
  <si>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</si>
  <si>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</si>
  <si>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</si>
  <si>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</si>
  <si>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</si>
  <si>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</si>
  <si>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</si>
  <si>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</si>
  <si>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</si>
  <si>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</si>
  <si>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</si>
  <si>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</si>
  <si>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</si>
  <si>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</si>
  <si>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</si>
  <si>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</si>
  <si>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</si>
  <si>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</si>
  <si>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</si>
  <si>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</si>
  <si>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</si>
  <si>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</si>
  <si>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</si>
  <si>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</si>
  <si>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</si>
  <si>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</si>
  <si>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</si>
  <si>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</si>
  <si>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</si>
  <si>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</si>
  <si>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</si>
  <si>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</si>
  <si>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</si>
  <si>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</si>
  <si>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</si>
  <si>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</si>
  <si>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</si>
  <si>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</si>
  <si>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</si>
  <si>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</si>
  <si>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</si>
  <si>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</si>
  <si>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</si>
  <si>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</si>
  <si>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</si>
  <si>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</si>
  <si>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</si>
  <si>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</si>
  <si>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</si>
  <si>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</si>
  <si>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</si>
  <si>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</si>
  <si>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</si>
  <si>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</si>
  <si>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</si>
  <si>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</si>
  <si>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</si>
  <si>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</si>
  <si>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</si>
  <si>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</si>
  <si>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</si>
  <si>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</si>
  <si>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</si>
  <si>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</si>
  <si>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</si>
  <si>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</si>
  <si>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</si>
  <si>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</si>
  <si>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</si>
  <si>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</si>
  <si>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</si>
  <si>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</si>
  <si>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</si>
  <si>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</si>
  <si>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</si>
  <si>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</si>
  <si>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</si>
  <si>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</si>
  <si>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</si>
  <si>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</si>
  <si>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</si>
  <si>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</si>
  <si>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</si>
  <si>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</si>
  <si>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</si>
  <si>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</si>
  <si>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</si>
  <si>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</si>
  <si>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</si>
  <si>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</si>
  <si>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</si>
  <si>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</si>
  <si>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</si>
  <si>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</si>
  <si>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</si>
  <si>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</si>
  <si>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</si>
  <si>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</si>
  <si>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</si>
  <si>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</si>
  <si>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</si>
  <si>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</si>
  <si>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</si>
  <si>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</si>
  <si>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</si>
  <si>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</si>
  <si>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</si>
  <si>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</si>
  <si>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</si>
  <si>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</si>
  <si>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</si>
  <si>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</si>
  <si>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</si>
  <si>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</si>
  <si>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</si>
  <si>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</si>
  <si>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</si>
  <si>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</si>
  <si>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</si>
  <si>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</si>
  <si>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</si>
  <si>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</si>
  <si>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</si>
  <si>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</si>
  <si>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</si>
  <si>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</si>
  <si>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</si>
  <si>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</si>
  <si>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</si>
  <si>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</si>
  <si>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</si>
  <si>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</si>
  <si>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</si>
  <si>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</si>
  <si>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</si>
  <si>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</si>
  <si>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</si>
  <si>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</si>
  <si>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</si>
  <si>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</si>
  <si>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</si>
  <si>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</si>
  <si>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</si>
  <si>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</si>
  <si>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</si>
  <si>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</si>
  <si>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</si>
  <si>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</si>
  <si>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</si>
  <si>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</si>
  <si>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</si>
  <si>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</si>
  <si>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</si>
  <si>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</si>
  <si>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</si>
  <si>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</si>
  <si>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</si>
  <si>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</si>
  <si>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</si>
  <si>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</si>
  <si>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</si>
  <si>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</si>
  <si>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</si>
  <si>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</si>
  <si>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</si>
  <si>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</si>
  <si>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</si>
  <si>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</si>
  <si>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</si>
  <si>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</si>
  <si>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</si>
  <si>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</si>
  <si>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</si>
  <si>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</si>
  <si>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</si>
  <si>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</si>
  <si>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</si>
  <si>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</si>
  <si>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</si>
  <si>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</si>
  <si>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</si>
  <si>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</si>
  <si>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</si>
  <si>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</si>
  <si>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</si>
  <si>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</si>
  <si>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</si>
  <si>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</si>
  <si>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</si>
  <si>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</si>
  <si>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</si>
  <si>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</si>
  <si>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</si>
  <si>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</si>
  <si>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</si>
  <si>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</si>
  <si>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</si>
  <si>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</si>
  <si>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</si>
  <si>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</si>
  <si>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</si>
  <si>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</si>
  <si>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</si>
  <si>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</si>
  <si>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</si>
  <si>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</si>
  <si>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</si>
  <si>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</si>
  <si>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</si>
  <si>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</si>
  <si>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</si>
  <si>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</si>
  <si>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</si>
  <si>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</si>
  <si>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</si>
  <si>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</si>
  <si>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</si>
  <si>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</si>
  <si>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</si>
  <si>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</si>
  <si>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</si>
  <si>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</si>
  <si>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</si>
  <si>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</si>
  <si>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</si>
  <si>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</si>
  <si>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</si>
  <si>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</si>
  <si>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</si>
  <si>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</si>
  <si>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</si>
  <si>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</si>
  <si>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</si>
  <si>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</si>
  <si>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</si>
  <si>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</si>
  <si>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</si>
  <si>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</si>
  <si>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</si>
  <si>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</si>
  <si>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</si>
  <si>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</si>
  <si>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</si>
  <si>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</si>
  <si>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</si>
  <si>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</si>
  <si>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</si>
  <si>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</si>
  <si>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</si>
  <si>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</si>
  <si>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</si>
  <si>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</si>
  <si>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</si>
  <si>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</si>
  <si>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</si>
  <si>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</si>
  <si>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</si>
  <si>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</si>
  <si>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</si>
  <si>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</si>
  <si>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</si>
  <si>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</si>
  <si>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</si>
  <si>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</si>
  <si>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</si>
  <si>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</si>
  <si>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</si>
  <si>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</si>
  <si>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</si>
  <si>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</si>
  <si>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</si>
  <si>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</si>
  <si>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</si>
  <si>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</si>
  <si>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</si>
  <si>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</si>
  <si>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</si>
  <si>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</si>
  <si>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</si>
  <si>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</si>
  <si>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</si>
  <si>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</si>
  <si>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</si>
  <si>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</si>
  <si>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</si>
  <si>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</si>
  <si>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</si>
  <si>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</si>
  <si>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</si>
  <si>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</si>
  <si>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</si>
  <si>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</si>
  <si>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</si>
  <si>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</si>
  <si>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</si>
  <si>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</si>
  <si>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</si>
  <si>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</si>
  <si>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</si>
  <si>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</si>
  <si>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</si>
  <si>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</si>
  <si>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</si>
  <si>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</si>
  <si>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</si>
  <si>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</si>
  <si>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</si>
  <si>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</si>
  <si>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</si>
  <si>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</si>
  <si>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</si>
  <si>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</si>
  <si>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</si>
  <si>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</si>
  <si>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</si>
  <si>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</si>
  <si>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</si>
  <si>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</si>
  <si>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</si>
  <si>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</si>
  <si>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</si>
  <si>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</si>
  <si>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</si>
  <si>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</si>
  <si>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</si>
  <si>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</si>
  <si>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</si>
  <si>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</si>
  <si>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</si>
  <si>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</si>
  <si>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</si>
  <si>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</si>
  <si>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</si>
  <si>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</si>
  <si>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</si>
  <si>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</si>
  <si>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</si>
  <si>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</si>
  <si>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</si>
  <si>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</si>
  <si>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</si>
  <si>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</si>
  <si>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</si>
  <si>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</si>
  <si>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</si>
  <si>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</si>
  <si>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</si>
  <si>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</si>
  <si>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</si>
  <si>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</si>
  <si>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</si>
  <si>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</si>
  <si>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</si>
  <si>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</si>
  <si>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</si>
  <si>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</si>
  <si>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</si>
  <si>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</si>
  <si>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</si>
  <si>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</si>
  <si>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</si>
  <si>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</si>
  <si>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</si>
  <si>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</si>
  <si>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</si>
  <si>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</si>
  <si>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</si>
  <si>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</si>
  <si>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</si>
  <si>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</si>
  <si>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</si>
  <si>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</si>
  <si>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</si>
  <si>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</si>
  <si>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</si>
  <si>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</si>
  <si>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</si>
  <si>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</si>
  <si>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</si>
  <si>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</si>
  <si>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</si>
  <si>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</si>
  <si>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</si>
  <si>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</si>
  <si>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</si>
  <si>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</si>
  <si>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</si>
  <si>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</si>
  <si>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</si>
  <si>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</si>
  <si>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</si>
  <si>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</si>
  <si>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</si>
  <si>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</si>
  <si>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</si>
  <si>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</si>
  <si>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</si>
  <si>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</si>
  <si>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</si>
  <si>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</si>
  <si>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</si>
  <si>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</si>
  <si>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</si>
  <si>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</si>
  <si>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</si>
  <si>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</si>
  <si>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</si>
  <si>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</si>
  <si>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</si>
  <si>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</si>
  <si>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</si>
  <si>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</si>
  <si>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</si>
  <si>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</si>
  <si>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</si>
  <si>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</si>
  <si>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</si>
  <si>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</si>
  <si>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</si>
  <si>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</si>
  <si>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</si>
  <si>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</si>
  <si>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</si>
  <si>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</si>
  <si>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</si>
  <si>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</si>
  <si>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</si>
  <si>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</si>
  <si>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</si>
  <si>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</si>
  <si>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</si>
  <si>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</si>
  <si>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</si>
  <si>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</si>
  <si>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</si>
  <si>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</si>
  <si>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</si>
  <si>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</si>
  <si>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</si>
  <si>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</si>
  <si>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</si>
  <si>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</si>
  <si>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</si>
  <si>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</si>
  <si>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</si>
  <si>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</si>
  <si>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</si>
  <si>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</si>
  <si>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</si>
  <si>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</si>
  <si>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</si>
  <si>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</si>
  <si>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</si>
  <si>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</si>
  <si>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</si>
  <si>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</si>
  <si>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</si>
  <si>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</si>
  <si>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</si>
  <si>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</si>
  <si>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</si>
  <si>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</si>
  <si>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</si>
  <si>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</si>
  <si>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</si>
  <si>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</si>
  <si>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</si>
  <si>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</si>
  <si>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</si>
  <si>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</si>
  <si>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</si>
  <si>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</si>
  <si>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</si>
  <si>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</si>
  <si>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</si>
  <si>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</si>
  <si>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</si>
  <si>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</si>
  <si>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</si>
  <si>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</si>
  <si>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</si>
  <si>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</si>
  <si>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</si>
  <si>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</si>
  <si>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</si>
  <si>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</si>
  <si>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</si>
  <si>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</si>
  <si>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</si>
  <si>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</si>
  <si>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</si>
  <si>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</si>
  <si>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</si>
  <si>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</si>
  <si>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</si>
  <si>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</si>
  <si>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</si>
  <si>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</si>
  <si>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</si>
  <si>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</si>
  <si>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</si>
  <si>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</si>
  <si>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</si>
  <si>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</si>
  <si>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</si>
  <si>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</si>
  <si>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</si>
  <si>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</si>
  <si>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</si>
  <si>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</si>
  <si>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</si>
  <si>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</si>
  <si>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</si>
  <si>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</si>
  <si>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</si>
  <si>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</si>
  <si>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</si>
  <si>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</si>
  <si>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</si>
  <si>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</si>
  <si>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</si>
  <si>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</si>
  <si>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</si>
  <si>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</si>
  <si>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</si>
  <si>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</si>
  <si>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</si>
  <si>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</si>
  <si>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</si>
  <si>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</si>
  <si>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</si>
  <si>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</si>
  <si>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</si>
  <si>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</si>
  <si>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</si>
  <si>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</si>
  <si>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</si>
  <si>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</si>
  <si>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</si>
  <si>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</si>
  <si>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</si>
  <si>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</si>
  <si>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</si>
  <si>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</si>
  <si>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</si>
  <si>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</si>
  <si>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</si>
  <si>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</si>
  <si>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</si>
  <si>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</si>
  <si>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</si>
  <si>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</si>
  <si>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</si>
  <si>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</si>
  <si>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</si>
  <si>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</si>
  <si>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</si>
  <si>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</si>
  <si>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</si>
  <si>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</si>
  <si>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</si>
  <si>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</si>
  <si>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</si>
  <si>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</si>
  <si>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</si>
  <si>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</si>
  <si>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</si>
  <si>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</si>
  <si>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</si>
  <si>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</si>
  <si>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</si>
  <si>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</si>
  <si>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</si>
  <si>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</si>
  <si>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</si>
  <si>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</si>
  <si>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</si>
  <si>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</si>
  <si>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</si>
  <si>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</si>
  <si>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</si>
  <si>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</si>
  <si>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</si>
  <si>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</si>
  <si>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</si>
  <si>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</si>
  <si>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</si>
  <si>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</si>
  <si>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</si>
  <si>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</si>
  <si>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</si>
  <si>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</si>
  <si>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</si>
  <si>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</si>
  <si>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</si>
  <si>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</si>
  <si>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</si>
  <si>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</si>
  <si>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</si>
  <si>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</si>
  <si>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</si>
  <si>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</si>
  <si>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</si>
  <si>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</si>
  <si>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</si>
  <si>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</si>
  <si>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</si>
  <si>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</si>
  <si>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</si>
  <si>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</si>
  <si>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</si>
  <si>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</si>
  <si>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</si>
  <si>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</si>
  <si>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</si>
  <si>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</si>
  <si>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</si>
  <si>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</si>
  <si>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</si>
  <si>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</si>
  <si>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</si>
  <si>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</si>
  <si>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</si>
  <si>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</si>
  <si>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</si>
  <si>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</si>
  <si>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</si>
  <si>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</si>
  <si>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</si>
  <si>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</si>
  <si>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</si>
  <si>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</si>
  <si>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</si>
  <si>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</si>
  <si>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</si>
  <si>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</si>
  <si>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</si>
  <si>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</si>
  <si>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</si>
  <si>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</si>
  <si>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</si>
  <si>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</si>
  <si>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</si>
  <si>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</si>
  <si>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</si>
  <si>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</si>
  <si>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</si>
  <si>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</si>
  <si>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</si>
  <si>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</si>
  <si>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</si>
  <si>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</si>
  <si>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</si>
  <si>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</si>
  <si>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</si>
  <si>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</si>
  <si>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</si>
  <si>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</si>
  <si>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</si>
  <si>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</si>
  <si>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</si>
  <si>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</si>
  <si>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</si>
  <si>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</si>
  <si>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</si>
  <si>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</si>
  <si>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</si>
  <si>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</si>
  <si>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</si>
  <si>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</si>
  <si>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</si>
  <si>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</si>
  <si>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</si>
  <si>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</si>
  <si>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</si>
  <si>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</si>
  <si>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</si>
  <si>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</si>
  <si>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</si>
  <si>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</si>
  <si>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</si>
  <si>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</si>
  <si>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</si>
  <si>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</si>
  <si>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</si>
  <si>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</si>
  <si>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</si>
  <si>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</si>
  <si>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</si>
  <si>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</si>
  <si>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</si>
  <si>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</si>
  <si>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</si>
  <si>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</si>
  <si>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</si>
  <si>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</si>
  <si>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</si>
  <si>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</si>
  <si>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</si>
  <si>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</si>
  <si>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</si>
  <si>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</si>
  <si>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</si>
  <si>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</si>
  <si>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</si>
  <si>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</si>
  <si>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</si>
  <si>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</si>
  <si>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</si>
  <si>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</si>
  <si>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</si>
  <si>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</si>
  <si>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</si>
  <si>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</si>
  <si>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</si>
  <si>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</si>
  <si>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</si>
  <si>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</si>
  <si>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</si>
  <si>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</si>
  <si>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</si>
  <si>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</si>
  <si>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</si>
  <si>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</si>
  <si>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</si>
  <si>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</si>
  <si>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</si>
  <si>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</si>
  <si>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</si>
  <si>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</si>
  <si>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</si>
  <si>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</si>
  <si>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</si>
  <si>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</si>
  <si>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</si>
  <si>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</si>
  <si>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</si>
  <si>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</si>
  <si>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</si>
  <si>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</si>
  <si>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</si>
  <si>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</si>
  <si>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</si>
  <si>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</si>
  <si>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</si>
  <si>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</si>
  <si>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</si>
  <si>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</si>
  <si>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</si>
  <si>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</si>
  <si>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</si>
  <si>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</si>
  <si>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</si>
  <si>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</si>
  <si>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</si>
  <si>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</si>
  <si>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</si>
  <si>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</si>
  <si>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</si>
  <si>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</si>
  <si>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</si>
  <si>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</si>
  <si>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</si>
  <si>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</si>
  <si>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</si>
  <si>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</si>
  <si>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</si>
  <si>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</si>
  <si>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</si>
  <si>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</si>
  <si>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</si>
  <si>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</si>
  <si>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</si>
  <si>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</si>
  <si>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</si>
  <si>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</si>
  <si>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</si>
  <si>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</si>
  <si>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</si>
  <si>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</si>
  <si>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</si>
  <si>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</si>
  <si>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</si>
  <si>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</si>
  <si>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</si>
  <si>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</si>
  <si>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</si>
  <si>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</si>
  <si>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</si>
  <si>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</si>
  <si>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</si>
  <si>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</si>
  <si>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</si>
  <si>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</si>
  <si>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</si>
  <si>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</si>
  <si>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</si>
  <si>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</si>
  <si>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</si>
  <si>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</si>
  <si>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</si>
  <si>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</si>
  <si>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</si>
  <si>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</si>
  <si>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</si>
  <si>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</si>
  <si>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</si>
  <si>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</si>
  <si>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</si>
  <si>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</si>
  <si>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</si>
  <si>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</si>
  <si>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</si>
  <si>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</si>
  <si>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</si>
  <si>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</si>
  <si>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</si>
  <si>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</si>
  <si>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</si>
  <si>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</si>
  <si>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</si>
  <si>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</si>
  <si>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</si>
  <si>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</si>
  <si>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</si>
  <si>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</si>
  <si>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</si>
  <si>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</si>
  <si>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</si>
  <si>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</si>
  <si>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</si>
  <si>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</si>
  <si>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</si>
  <si>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</si>
  <si>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</si>
  <si>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</si>
  <si>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</si>
  <si>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</si>
  <si>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</si>
  <si>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</si>
  <si>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</si>
  <si>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</si>
  <si>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</si>
  <si>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</si>
  <si>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</si>
  <si>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</si>
  <si>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</si>
  <si>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</si>
  <si>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</si>
  <si>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</si>
  <si>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</si>
  <si>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</si>
  <si>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</si>
  <si>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</si>
  <si>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</si>
  <si>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</si>
  <si>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</si>
  <si>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</si>
  <si>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</si>
  <si>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</si>
  <si>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</si>
  <si>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</si>
  <si>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</si>
  <si>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</si>
  <si>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</si>
  <si>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</si>
  <si>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</si>
  <si>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</si>
  <si>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</si>
  <si>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</si>
  <si>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</si>
  <si>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</si>
  <si>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</si>
  <si>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</si>
  <si>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</si>
  <si>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</si>
  <si>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</si>
  <si>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</si>
  <si>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</si>
  <si>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</si>
  <si>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</si>
  <si>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</si>
  <si>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</si>
  <si>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</si>
  <si>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</si>
  <si>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</si>
  <si>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</si>
  <si>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</si>
  <si>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</si>
  <si>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</si>
  <si>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</si>
  <si>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</si>
  <si>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</si>
  <si>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</si>
  <si>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</si>
  <si>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</si>
  <si>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</si>
  <si>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</si>
  <si>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</si>
  <si>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</si>
  <si>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</si>
  <si>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</si>
  <si>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</si>
  <si>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</si>
  <si>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</si>
  <si>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</si>
  <si>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</si>
  <si>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</si>
  <si>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</si>
  <si>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</si>
  <si>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</si>
  <si>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</si>
  <si>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</si>
  <si>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</si>
  <si>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</si>
  <si>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</si>
  <si>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</si>
  <si>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</si>
  <si>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</si>
  <si>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</si>
  <si>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</si>
  <si>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</si>
  <si>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</si>
  <si>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</si>
  <si>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</si>
  <si>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</si>
  <si>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</si>
  <si>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</si>
  <si>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</si>
  <si>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</si>
  <si>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</si>
  <si>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</si>
  <si>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</si>
  <si>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</si>
  <si>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</si>
  <si>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</si>
  <si>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</si>
  <si>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</si>
  <si>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</si>
  <si>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</si>
  <si>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</si>
  <si>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</si>
  <si>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</si>
  <si>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</si>
  <si>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</si>
  <si>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</si>
  <si>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</si>
  <si>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</si>
  <si>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</si>
  <si>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</si>
  <si>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</si>
  <si>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</si>
  <si>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</si>
  <si>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</si>
  <si>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</si>
  <si>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</si>
  <si>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</si>
  <si>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</si>
  <si>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</si>
  <si>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</si>
  <si>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</si>
  <si>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</si>
  <si>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</si>
  <si>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</si>
  <si>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</si>
  <si>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</si>
  <si>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</si>
  <si>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</si>
  <si>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</si>
  <si>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</si>
  <si>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</si>
  <si>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</si>
  <si>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</si>
  <si>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</si>
  <si>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</si>
  <si>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</si>
  <si>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</si>
  <si>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</si>
  <si>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</si>
  <si>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</si>
  <si>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</si>
  <si>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</si>
  <si>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</si>
  <si>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</si>
  <si>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</si>
  <si>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</si>
  <si>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</si>
  <si>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</si>
  <si>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</si>
  <si>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</si>
  <si>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</si>
  <si>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</si>
  <si>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</si>
  <si>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</si>
  <si>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</si>
  <si>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</si>
  <si>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</si>
  <si>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</si>
  <si>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</si>
  <si>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</si>
  <si>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</si>
  <si>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</si>
  <si>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</si>
  <si>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</si>
  <si>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</si>
  <si>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</si>
  <si>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</si>
  <si>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</si>
  <si>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</si>
  <si>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</si>
  <si>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</si>
  <si>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</si>
  <si>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</si>
  <si>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</si>
  <si>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</si>
  <si>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</si>
  <si>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</si>
  <si>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</si>
  <si>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</si>
  <si>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</si>
  <si>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</si>
  <si>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</si>
  <si>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</si>
  <si>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</si>
  <si>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</si>
  <si>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</si>
  <si>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</si>
  <si>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</si>
  <si>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</si>
  <si>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</si>
  <si>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</si>
  <si>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</si>
  <si>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</si>
  <si>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</si>
  <si>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</si>
  <si>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</si>
  <si>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</si>
  <si>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</si>
  <si>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</si>
  <si>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</si>
  <si>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</si>
  <si>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</si>
  <si>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</si>
  <si>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</si>
  <si>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</si>
  <si>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</si>
  <si>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</si>
  <si>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</si>
  <si>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</si>
  <si>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</si>
  <si>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</si>
  <si>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</si>
  <si>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</si>
  <si>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</si>
  <si>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</si>
  <si>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</si>
  <si>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</si>
  <si>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</si>
  <si>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</si>
  <si>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</si>
  <si>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</si>
  <si>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</si>
  <si>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</si>
  <si>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</si>
  <si>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</si>
  <si>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</si>
  <si>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</si>
  <si>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</si>
  <si>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</si>
  <si>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</si>
  <si>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</si>
  <si>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</si>
  <si>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</si>
  <si>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</si>
  <si>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</si>
  <si>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</si>
  <si>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</si>
  <si>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</si>
  <si>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</si>
  <si>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</si>
  <si>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</si>
  <si>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</si>
  <si>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</si>
  <si>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</si>
  <si>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</si>
  <si>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</si>
  <si>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</si>
  <si>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</si>
  <si>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</si>
  <si>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</si>
  <si>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</si>
  <si>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</si>
  <si>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</si>
  <si>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</si>
  <si>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</si>
  <si>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</si>
  <si>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</si>
  <si>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</si>
  <si>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</si>
  <si>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</si>
  <si>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</si>
  <si>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</si>
  <si>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</si>
  <si>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</si>
  <si>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</si>
  <si>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</si>
  <si>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</si>
  <si>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</si>
  <si>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</si>
  <si>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</si>
  <si>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</si>
  <si>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</si>
  <si>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</si>
  <si>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</si>
  <si>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</si>
  <si>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</si>
  <si>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</si>
  <si>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</si>
  <si>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</si>
  <si>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</si>
  <si>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</si>
  <si>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</si>
  <si>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</si>
  <si>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</si>
  <si>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</si>
  <si>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</si>
  <si>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</si>
  <si>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</si>
  <si>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</si>
  <si>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</si>
  <si>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</si>
  <si>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</si>
  <si>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</si>
  <si>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</si>
  <si>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</si>
  <si>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</si>
  <si>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</si>
  <si>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</si>
  <si>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</si>
  <si>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</si>
  <si>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</si>
  <si>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</si>
  <si>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</si>
  <si>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</si>
  <si>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</si>
  <si>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</si>
  <si>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</si>
  <si>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</si>
  <si>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</si>
  <si>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</si>
  <si>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</si>
  <si>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</si>
  <si>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</si>
  <si>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</si>
  <si>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</si>
  <si>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</si>
  <si>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</si>
  <si>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</si>
  <si>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</si>
  <si>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</si>
  <si>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</si>
  <si>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</si>
  <si>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</si>
  <si>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</si>
  <si>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</si>
  <si>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</si>
  <si>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</si>
  <si>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</si>
  <si>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</si>
  <si>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</si>
  <si>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</si>
  <si>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</si>
  <si>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</si>
  <si>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</si>
  <si>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</si>
  <si>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</si>
  <si>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</si>
  <si>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</si>
  <si>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</si>
  <si>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</si>
  <si>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</si>
  <si>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</si>
  <si>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</si>
  <si>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</si>
  <si>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</si>
  <si>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</si>
  <si>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</si>
  <si>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</si>
  <si>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</si>
  <si>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</si>
  <si>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</si>
  <si>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</si>
  <si>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</si>
  <si>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</si>
  <si>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</si>
  <si>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</si>
  <si>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</si>
  <si>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</si>
  <si>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</si>
  <si>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</si>
  <si>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</si>
  <si>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</si>
  <si>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</si>
  <si>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</si>
  <si>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</si>
  <si>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</si>
  <si>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</si>
  <si>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</si>
  <si>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</si>
  <si>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</si>
  <si>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</si>
  <si>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</si>
  <si>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</si>
  <si>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</si>
  <si>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</si>
  <si>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</si>
  <si>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</si>
  <si>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</si>
  <si>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</si>
  <si>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</si>
  <si>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</si>
  <si>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</si>
  <si>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</si>
  <si>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</si>
  <si>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</si>
  <si>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</si>
  <si>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</si>
  <si>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</si>
  <si>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</si>
  <si>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</si>
  <si>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</si>
  <si>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</si>
  <si>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</si>
  <si>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</si>
  <si>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</si>
  <si>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</si>
  <si>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</si>
  <si>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</si>
  <si>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</si>
  <si>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</si>
  <si>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</si>
  <si>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</si>
  <si>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</si>
  <si>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</si>
  <si>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</si>
  <si>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</si>
  <si>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</si>
  <si>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</si>
  <si>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</si>
  <si>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</si>
  <si>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</si>
  <si>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</si>
  <si>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</si>
  <si>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</si>
  <si>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</si>
  <si>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</si>
  <si>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</si>
  <si>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</si>
  <si>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</si>
  <si>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</si>
  <si>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</si>
  <si>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</si>
  <si>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</si>
  <si>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</si>
  <si>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</si>
  <si>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</si>
  <si>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</si>
  <si>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</si>
  <si>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</si>
  <si>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</si>
  <si>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</si>
  <si>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</si>
  <si>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</si>
  <si>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</si>
  <si>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</si>
  <si>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</si>
  <si>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</si>
  <si>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</si>
  <si>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</si>
  <si>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</si>
  <si>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</si>
  <si>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</si>
  <si>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</si>
  <si>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</si>
  <si>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</si>
  <si>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</si>
  <si>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</si>
  <si>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</si>
  <si>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</si>
  <si>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</si>
  <si>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</si>
  <si>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</si>
  <si>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</si>
  <si>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</si>
  <si>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</si>
  <si>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</si>
  <si>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</si>
  <si>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</si>
  <si>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</si>
  <si>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</si>
  <si>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</si>
  <si>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</si>
  <si>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</si>
  <si>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</si>
  <si>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</si>
  <si>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</si>
  <si>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</si>
  <si>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</si>
  <si>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</si>
  <si>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</si>
  <si>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</si>
  <si>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</si>
  <si>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</si>
  <si>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</si>
  <si>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</si>
  <si>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</si>
  <si>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</si>
  <si>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</si>
  <si>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</si>
  <si>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</si>
  <si>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</si>
  <si>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</si>
  <si>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</si>
  <si>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</si>
  <si>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</si>
  <si>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</si>
  <si>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</si>
  <si>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</si>
  <si>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</si>
  <si>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</si>
  <si>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</si>
  <si>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</si>
  <si>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</si>
  <si>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</si>
  <si>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</si>
  <si>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</si>
  <si>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</si>
  <si>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</si>
  <si>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</si>
  <si>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</si>
  <si>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</si>
  <si>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</si>
  <si>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</si>
  <si>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</si>
  <si>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</si>
  <si>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</si>
  <si>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</si>
  <si>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</si>
  <si>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</si>
  <si>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</si>
  <si>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</si>
  <si>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</si>
  <si>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</si>
  <si>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</si>
  <si>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</si>
  <si>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</si>
  <si>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</si>
  <si>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</si>
  <si>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</si>
  <si>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</si>
  <si>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</si>
  <si>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</si>
  <si>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</si>
  <si>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</si>
  <si>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</si>
  <si>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</si>
  <si>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</si>
  <si>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</si>
  <si>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</si>
  <si>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</si>
  <si>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</si>
  <si>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</si>
  <si>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</si>
  <si>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</si>
  <si>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</si>
  <si>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</si>
  <si>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</si>
  <si>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</si>
  <si>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</si>
  <si>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</si>
  <si>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</si>
  <si>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</si>
  <si>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</si>
  <si>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</si>
  <si>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</si>
  <si>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</si>
  <si>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</si>
  <si>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</si>
  <si>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</si>
  <si>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</si>
  <si>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</si>
  <si>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</si>
  <si>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</si>
  <si>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</si>
  <si>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</si>
  <si>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</si>
  <si>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</si>
  <si>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</si>
  <si>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</si>
  <si>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</si>
  <si>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</si>
  <si>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</si>
  <si>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</si>
  <si>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</si>
  <si>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</si>
  <si>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</si>
  <si>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</si>
  <si>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</si>
  <si>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</si>
  <si>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</si>
  <si>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</si>
  <si>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</si>
  <si>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</si>
  <si>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</si>
  <si>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</si>
  <si>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</si>
  <si>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</si>
  <si>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</si>
  <si>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</si>
  <si>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</si>
  <si>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</si>
  <si>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</si>
  <si>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</si>
  <si>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</si>
  <si>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</si>
  <si>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</si>
  <si>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</si>
  <si>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</si>
  <si>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</si>
  <si>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</si>
  <si>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</si>
  <si>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</si>
  <si>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</si>
  <si>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</si>
  <si>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</si>
  <si>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</si>
  <si>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</si>
  <si>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</si>
  <si>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</si>
  <si>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</si>
  <si>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</si>
  <si>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</si>
  <si>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</si>
  <si>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</si>
  <si>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</si>
  <si>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</si>
  <si>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</si>
  <si>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</si>
  <si>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</si>
  <si>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</si>
  <si>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</si>
  <si>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</si>
  <si>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</si>
  <si>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</si>
  <si>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</si>
  <si>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</si>
  <si>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</si>
  <si>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</si>
  <si>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</si>
  <si>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</si>
  <si>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</si>
  <si>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</si>
  <si>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</si>
  <si>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</si>
  <si>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</si>
  <si>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</si>
  <si>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</si>
  <si>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</si>
  <si>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</si>
  <si>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</si>
  <si>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</si>
  <si>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</si>
  <si>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</si>
  <si>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</si>
  <si>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</si>
  <si>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</si>
  <si>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</si>
  <si>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</si>
  <si>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</si>
  <si>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</si>
  <si>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</si>
  <si>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</si>
  <si>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</si>
  <si>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</si>
  <si>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</si>
  <si>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</si>
  <si>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</si>
  <si>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</si>
  <si>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</si>
  <si>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</si>
  <si>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</si>
  <si>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</si>
  <si>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</si>
  <si>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</si>
  <si>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</si>
  <si>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</si>
  <si>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</si>
  <si>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</si>
  <si>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</si>
  <si>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</si>
  <si>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</si>
  <si>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</si>
  <si>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</si>
  <si>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</si>
  <si>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</si>
  <si>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</si>
  <si>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</si>
  <si>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</si>
  <si>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</si>
  <si>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</si>
  <si>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</si>
  <si>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</si>
  <si>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</si>
  <si>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</si>
  <si>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</si>
  <si>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</si>
  <si>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</si>
  <si>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</si>
  <si>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</si>
  <si>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</si>
  <si>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</si>
  <si>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</si>
  <si>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</si>
  <si>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</si>
  <si>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</si>
  <si>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</si>
  <si>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</si>
  <si>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</si>
  <si>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</si>
  <si>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</si>
  <si>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</si>
  <si>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</si>
  <si>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</si>
  <si>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</si>
  <si>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</si>
  <si>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</si>
  <si>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</si>
  <si>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</si>
  <si>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</si>
  <si>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</si>
  <si>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</si>
  <si>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</si>
  <si>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</si>
  <si>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</si>
  <si>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</si>
  <si>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</si>
  <si>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</si>
  <si>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</si>
  <si>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</si>
  <si>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</si>
  <si>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</si>
  <si>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</si>
  <si>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</si>
  <si>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</si>
  <si>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</si>
  <si>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</si>
  <si>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</si>
  <si>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</si>
  <si>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</si>
  <si>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</si>
  <si>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</si>
  <si>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</si>
  <si>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</si>
  <si>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</si>
  <si>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</si>
  <si>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</si>
  <si>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</si>
  <si>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</si>
  <si>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</si>
  <si>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</si>
  <si>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</si>
  <si>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</si>
  <si>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</si>
  <si>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</si>
  <si>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</si>
  <si>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</si>
  <si>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</si>
  <si>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</si>
  <si>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</si>
  <si>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</si>
  <si>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</si>
  <si>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</si>
  <si>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</si>
  <si>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</si>
  <si>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</si>
  <si>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</si>
  <si>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</si>
  <si>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</si>
  <si>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</si>
  <si>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</si>
  <si>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</si>
  <si>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</si>
  <si>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</si>
  <si>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</si>
  <si>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</si>
  <si>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</si>
  <si>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</si>
  <si>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</si>
  <si>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</si>
  <si>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</si>
  <si>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</si>
  <si>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</si>
  <si>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</si>
  <si>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</si>
  <si>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</si>
  <si>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</si>
  <si>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</si>
  <si>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</si>
  <si>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</si>
  <si>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</si>
  <si>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</si>
  <si>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</si>
  <si>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</si>
  <si>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</si>
  <si>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</si>
  <si>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</si>
  <si>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</si>
  <si>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</si>
  <si>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</si>
  <si>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</si>
  <si>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</si>
  <si>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</si>
  <si>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</si>
  <si>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</si>
  <si>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</si>
  <si>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</si>
  <si>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</si>
  <si>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</si>
  <si>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</si>
  <si>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</si>
  <si>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</si>
  <si>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</si>
  <si>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</si>
  <si>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</si>
  <si>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</si>
  <si>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</si>
  <si>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</si>
  <si>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</si>
  <si>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</si>
  <si>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</si>
  <si>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</si>
  <si>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</si>
  <si>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</si>
  <si>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</si>
  <si>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</si>
  <si>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</si>
  <si>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</si>
  <si>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</si>
  <si>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</si>
  <si>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</si>
  <si>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</si>
  <si>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</si>
  <si>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</si>
  <si>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</si>
  <si>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</si>
  <si>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</si>
  <si>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</si>
  <si>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</si>
  <si>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</si>
  <si>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</si>
  <si>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</si>
  <si>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</si>
  <si>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</si>
  <si>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</si>
  <si>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</si>
  <si>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</si>
  <si>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</si>
  <si>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</si>
  <si>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</si>
  <si>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</si>
  <si>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</si>
  <si>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</si>
  <si>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</si>
  <si>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</si>
  <si>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</si>
  <si>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</si>
  <si>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</si>
  <si>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</si>
  <si>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</si>
  <si>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</si>
  <si>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</si>
  <si>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</si>
  <si>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</si>
  <si>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</si>
  <si>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</si>
  <si>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</si>
  <si>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</si>
  <si>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</si>
  <si>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</si>
  <si>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</si>
  <si>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</si>
  <si>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</si>
  <si>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</si>
  <si>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</si>
  <si>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</si>
  <si>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</si>
  <si>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</si>
  <si>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</si>
  <si>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</si>
  <si>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</si>
  <si>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</si>
  <si>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</si>
  <si>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</si>
  <si>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</si>
  <si>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</si>
  <si>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</si>
  <si>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</si>
  <si>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</si>
  <si>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</si>
  <si>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</si>
  <si>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</si>
  <si>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</si>
  <si>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</si>
  <si>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</si>
  <si>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</si>
  <si>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</si>
  <si>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</si>
  <si>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</si>
  <si>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</si>
  <si>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</si>
  <si>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</si>
  <si>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</si>
  <si>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</si>
  <si>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</si>
  <si>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</si>
  <si>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</si>
  <si>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</si>
  <si>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</si>
  <si>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</si>
  <si>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</si>
  <si>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</si>
  <si>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</si>
  <si>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</si>
  <si>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</si>
  <si>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</si>
  <si>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</si>
  <si>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</si>
  <si>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</si>
  <si>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</si>
  <si>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</si>
  <si>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</si>
  <si>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</si>
  <si>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</si>
  <si>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</si>
  <si>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</si>
  <si>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</si>
  <si>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</si>
  <si>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</si>
  <si>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</si>
  <si>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</si>
  <si>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</si>
  <si>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</si>
  <si>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</si>
  <si>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</si>
  <si>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</si>
  <si>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</si>
  <si>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</si>
  <si>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</si>
  <si>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</si>
  <si>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</si>
  <si>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</si>
  <si>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</si>
  <si>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</si>
  <si>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</si>
  <si>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</si>
  <si>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</si>
  <si>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</si>
  <si>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</si>
  <si>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</si>
  <si>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</si>
  <si>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</si>
  <si>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</si>
  <si>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</si>
  <si>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</si>
  <si>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</si>
  <si>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</si>
  <si>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</si>
  <si>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</si>
  <si>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</si>
  <si>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</si>
  <si>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</si>
  <si>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</si>
  <si>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</si>
  <si>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</si>
  <si>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</si>
  <si>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</si>
  <si>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</si>
  <si>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</si>
  <si>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</si>
  <si>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</si>
  <si>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</si>
  <si>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</si>
  <si>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</si>
  <si>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</si>
  <si>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</si>
  <si>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</si>
  <si>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</si>
  <si>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</si>
  <si>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</si>
  <si>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</si>
  <si>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</si>
  <si>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</si>
  <si>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</si>
  <si>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</si>
  <si>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</si>
  <si>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</si>
  <si>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</si>
  <si>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</si>
  <si>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</si>
  <si>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</si>
  <si>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</si>
  <si>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</si>
  <si>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</si>
  <si>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</si>
  <si>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</si>
  <si>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</si>
  <si>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</si>
  <si>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</si>
  <si>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</si>
  <si>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</si>
  <si>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</si>
  <si>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</si>
  <si>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</si>
  <si>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</si>
  <si>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</si>
  <si>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</si>
  <si>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</si>
  <si>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</si>
  <si>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</si>
  <si>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</si>
  <si>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</si>
  <si>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</si>
  <si>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</si>
  <si>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</si>
  <si>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</si>
  <si>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</si>
  <si>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</si>
  <si>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</si>
  <si>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</si>
  <si>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</si>
  <si>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</si>
  <si>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</si>
  <si>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</si>
  <si>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</si>
  <si>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</si>
  <si>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</si>
  <si>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</si>
  <si>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</si>
  <si>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</si>
  <si>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</si>
  <si>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</si>
  <si>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</si>
  <si>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</si>
  <si>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</si>
  <si>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</si>
  <si>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</si>
  <si>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</si>
  <si>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</si>
  <si>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</si>
  <si>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</si>
  <si>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</si>
  <si>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</si>
  <si>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</si>
  <si>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</si>
  <si>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</si>
  <si>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</si>
  <si>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</si>
  <si>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</si>
  <si>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</si>
  <si>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</si>
  <si>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</si>
  <si>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</si>
  <si>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</si>
  <si>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</si>
  <si>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</si>
  <si>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</si>
  <si>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</si>
  <si>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</si>
  <si>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</si>
  <si>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</si>
  <si>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</si>
  <si>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</si>
  <si>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</si>
  <si>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</si>
  <si>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</si>
  <si>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</si>
  <si>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</si>
  <si>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</si>
  <si>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</si>
  <si>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</si>
  <si>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</si>
  <si>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</si>
  <si>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</si>
  <si>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</si>
  <si>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</si>
  <si>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</si>
  <si>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</si>
  <si>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</si>
  <si>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</si>
  <si>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</si>
  <si>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</si>
  <si>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</si>
  <si>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</si>
  <si>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</si>
  <si>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</si>
  <si>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</si>
  <si>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</si>
  <si>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</si>
  <si>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</si>
  <si>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</si>
  <si>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</si>
  <si>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</si>
  <si>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</si>
  <si>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</si>
  <si>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</si>
  <si>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</si>
  <si>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</si>
  <si>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</si>
  <si>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</si>
  <si>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</si>
  <si>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</si>
  <si>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</si>
  <si>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</si>
  <si>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</si>
  <si>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</si>
  <si>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</si>
  <si>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</si>
  <si>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</si>
  <si>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</si>
  <si>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</si>
  <si>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</si>
  <si>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</si>
  <si>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</si>
  <si>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</si>
  <si>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</si>
  <si>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</si>
  <si>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</si>
  <si>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</si>
  <si>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</si>
  <si>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</si>
  <si>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</si>
  <si>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</si>
  <si>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</si>
  <si>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</si>
  <si>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</si>
  <si>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</si>
  <si>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</si>
  <si>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</si>
  <si>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</si>
  <si>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</si>
  <si>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</si>
  <si>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</si>
  <si>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</si>
  <si>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</si>
  <si>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</si>
  <si>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</si>
  <si>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</si>
  <si>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</si>
  <si>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</si>
  <si>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</si>
  <si>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</si>
  <si>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</si>
  <si>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</si>
  <si>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</si>
  <si>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</si>
  <si>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</si>
  <si>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</si>
  <si>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</si>
  <si>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</si>
  <si>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</si>
  <si>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</si>
  <si>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</si>
  <si>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</si>
  <si>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</si>
  <si>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</si>
  <si>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</si>
  <si>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</si>
  <si>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</si>
  <si>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</si>
  <si>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</si>
  <si>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</si>
  <si>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</si>
  <si>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</si>
  <si>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</si>
  <si>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</si>
  <si>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</si>
  <si>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</si>
  <si>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</si>
  <si>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</si>
  <si>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</si>
  <si>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</si>
  <si>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</si>
  <si>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</si>
  <si>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</si>
  <si>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</si>
  <si>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</si>
  <si>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</si>
  <si>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</si>
  <si>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</si>
  <si>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</si>
  <si>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</si>
  <si>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</si>
  <si>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</si>
  <si>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</si>
  <si>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</si>
  <si>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</si>
  <si>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</si>
  <si>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</si>
  <si>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</si>
  <si>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</si>
  <si>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</si>
  <si>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</si>
  <si>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</si>
  <si>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</si>
  <si>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</si>
  <si>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</si>
  <si>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</si>
  <si>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</si>
  <si>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</si>
  <si>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</si>
  <si>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</si>
  <si>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</si>
  <si>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</si>
  <si>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</si>
  <si>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</si>
  <si>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</si>
  <si>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</si>
  <si>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</si>
  <si>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</si>
  <si>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</si>
  <si>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</si>
  <si>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</si>
  <si>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</si>
  <si>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</si>
  <si>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</si>
  <si>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</si>
  <si>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</si>
  <si>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</si>
  <si>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</si>
  <si>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</si>
  <si>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</si>
  <si>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</si>
  <si>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</si>
  <si>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</si>
  <si>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</si>
  <si>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</si>
  <si>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</si>
  <si>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</si>
  <si>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</si>
  <si>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</si>
  <si>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</si>
  <si>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</si>
  <si>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</si>
  <si>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</si>
  <si>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</si>
  <si>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</si>
  <si>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</si>
  <si>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</si>
  <si>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</si>
  <si>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</si>
  <si>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</si>
  <si>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</si>
  <si>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</si>
  <si>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</si>
  <si>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</si>
  <si>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</si>
  <si>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</si>
  <si>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</si>
  <si>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</si>
  <si>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</si>
  <si>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</si>
  <si>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</si>
  <si>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</si>
  <si>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</si>
  <si>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</si>
  <si>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</si>
  <si>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</si>
  <si>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</si>
  <si>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</si>
  <si>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</si>
  <si>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</si>
  <si>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</si>
  <si>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</si>
  <si>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</si>
  <si>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</si>
  <si>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</si>
  <si>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</si>
  <si>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</si>
  <si>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</si>
  <si>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</si>
  <si>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</si>
  <si>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</si>
  <si>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</si>
  <si>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</si>
  <si>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</si>
  <si>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</si>
  <si>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</si>
  <si>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</si>
  <si>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</si>
  <si>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</si>
  <si>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</si>
  <si>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</si>
  <si>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</si>
  <si>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</si>
  <si>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</si>
  <si>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</si>
  <si>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</si>
  <si>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</si>
  <si>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</si>
  <si>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</si>
  <si>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</si>
  <si>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</si>
  <si>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</si>
  <si>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</si>
  <si>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</si>
  <si>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</si>
  <si>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</si>
  <si>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</si>
  <si>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</si>
  <si>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</si>
  <si>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</si>
  <si>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</si>
  <si>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</si>
  <si>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</si>
  <si>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</si>
  <si>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</si>
  <si>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</si>
  <si>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</si>
  <si>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</si>
  <si>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</si>
  <si>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</si>
  <si>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</si>
  <si>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</si>
  <si>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</si>
  <si>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</si>
  <si>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</si>
  <si>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</si>
  <si>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</si>
  <si>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</si>
  <si>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</si>
  <si>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</si>
  <si>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</si>
  <si>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</si>
  <si>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</si>
  <si>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</si>
  <si>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</si>
  <si>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</si>
  <si>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</si>
  <si>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</si>
  <si>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</si>
  <si>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</si>
  <si>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</si>
  <si>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</si>
  <si>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</si>
  <si>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</si>
  <si>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</si>
  <si>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</si>
  <si>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</si>
  <si>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</si>
  <si>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</si>
  <si>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</si>
  <si>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</si>
  <si>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</si>
  <si>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</si>
  <si>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</si>
  <si>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</si>
  <si>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</si>
  <si>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</si>
  <si>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</si>
  <si>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</si>
  <si>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</si>
  <si>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</si>
  <si>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</si>
  <si>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</si>
  <si>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</si>
  <si>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</si>
  <si>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</si>
  <si>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</si>
  <si>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</si>
  <si>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</si>
  <si>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</si>
  <si>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</si>
  <si>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</si>
  <si>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</si>
  <si>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</si>
  <si>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</si>
  <si>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</si>
  <si>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</si>
  <si>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</si>
  <si>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</si>
  <si>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</si>
  <si>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</si>
  <si>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</si>
  <si>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</si>
  <si>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</si>
  <si>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</si>
  <si>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</si>
  <si>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</si>
  <si>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</si>
  <si>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</si>
  <si>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</si>
  <si>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</si>
  <si>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</si>
  <si>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</si>
  <si>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</si>
  <si>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</si>
  <si>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</si>
  <si>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</si>
  <si>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</si>
  <si>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</si>
  <si>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</si>
  <si>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</si>
  <si>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</si>
  <si>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</si>
  <si>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</si>
  <si>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</si>
  <si>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</si>
  <si>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</si>
  <si>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</si>
  <si>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</si>
  <si>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</si>
  <si>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</si>
  <si>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</si>
  <si>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</si>
  <si>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</si>
  <si>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</si>
  <si>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</si>
  <si>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</si>
  <si>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</si>
  <si>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</si>
  <si>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</si>
  <si>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</si>
  <si>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</si>
  <si>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</si>
  <si>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</si>
  <si>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</si>
  <si>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</si>
  <si>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</si>
  <si>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</si>
  <si>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</si>
  <si>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</si>
  <si>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</si>
  <si>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</si>
  <si>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</si>
  <si>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</si>
  <si>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</si>
  <si>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</si>
  <si>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</si>
  <si>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</si>
  <si>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</si>
  <si>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</si>
  <si>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</si>
  <si>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</si>
  <si>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</si>
  <si>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</si>
  <si>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</si>
  <si>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</si>
  <si>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</si>
  <si>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</si>
  <si>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</si>
  <si>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</si>
  <si>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</si>
  <si>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</si>
  <si>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</si>
  <si>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</si>
  <si>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</si>
  <si>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</si>
  <si>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</si>
  <si>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</si>
  <si>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</si>
  <si>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</si>
  <si>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</si>
  <si>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</si>
  <si>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</si>
  <si>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</si>
  <si>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</si>
  <si>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</si>
  <si>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</si>
  <si>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</si>
  <si>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</si>
  <si>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</si>
  <si>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</si>
  <si>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</si>
  <si>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</si>
  <si>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</si>
  <si>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</si>
  <si>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</si>
  <si>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</si>
  <si>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</si>
  <si>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</si>
  <si>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</si>
  <si>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</si>
  <si>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</si>
  <si>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</si>
  <si>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</si>
  <si>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</si>
  <si>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</si>
  <si>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</si>
  <si>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</si>
  <si>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</si>
  <si>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</si>
  <si>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</si>
  <si>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</si>
  <si>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</si>
  <si>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</si>
  <si>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</si>
  <si>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</si>
  <si>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</si>
  <si>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</si>
  <si>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</si>
  <si>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</si>
  <si>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</si>
  <si>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</si>
  <si>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</si>
  <si>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</si>
  <si>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</si>
  <si>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</si>
  <si>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</si>
  <si>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</si>
  <si>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</si>
  <si>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</si>
  <si>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</si>
  <si>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</si>
  <si>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</si>
  <si>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</si>
  <si>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</si>
  <si>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</si>
  <si>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</si>
  <si>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</si>
  <si>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</si>
  <si>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</si>
  <si>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</si>
  <si>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</si>
  <si>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</si>
  <si>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</si>
  <si>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</si>
  <si>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</si>
  <si>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</si>
  <si>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</si>
  <si>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</si>
  <si>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</si>
  <si>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</si>
  <si>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</si>
  <si>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</si>
  <si>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</si>
  <si>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</si>
  <si>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</si>
  <si>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</si>
  <si>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</si>
  <si>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</si>
  <si>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</si>
  <si>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</si>
  <si>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</si>
  <si>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</si>
  <si>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</si>
  <si>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</si>
  <si>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</si>
  <si>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</si>
  <si>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</si>
  <si>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</si>
  <si>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</si>
  <si>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</si>
  <si>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</si>
  <si>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</si>
  <si>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</si>
  <si>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</si>
  <si>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</si>
  <si>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</si>
  <si>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</si>
  <si>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</si>
  <si>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</si>
  <si>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</si>
  <si>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</si>
  <si>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</si>
  <si>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</si>
  <si>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</si>
  <si>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</si>
  <si>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</si>
  <si>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</si>
  <si>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</si>
  <si>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</si>
  <si>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</si>
  <si>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</si>
  <si>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</si>
  <si>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</si>
  <si>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</si>
  <si>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</si>
  <si>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</si>
  <si>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</si>
  <si>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</si>
  <si>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</si>
  <si>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</si>
  <si>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</si>
  <si>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</si>
  <si>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</si>
  <si>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</si>
  <si>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</si>
  <si>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</si>
  <si>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</si>
  <si>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</si>
  <si>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</si>
  <si>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</si>
  <si>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</si>
  <si>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</si>
  <si>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</si>
  <si>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</si>
  <si>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</si>
  <si>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</si>
  <si>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</si>
  <si>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</si>
  <si>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</si>
  <si>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</si>
  <si>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</si>
  <si>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</si>
  <si>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</si>
  <si>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</si>
  <si>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</si>
  <si>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</si>
  <si>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</si>
  <si>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</si>
  <si>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</si>
  <si>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</si>
  <si>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</si>
  <si>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</si>
  <si>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</si>
  <si>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</si>
  <si>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</si>
  <si>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</si>
  <si>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</si>
  <si>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</si>
  <si>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</si>
  <si>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</si>
  <si>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</si>
  <si>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</si>
  <si>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</si>
  <si>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</si>
  <si>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</si>
  <si>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</si>
  <si>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</si>
  <si>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</si>
  <si>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</si>
  <si>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</si>
  <si>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</si>
  <si>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</si>
  <si>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</si>
  <si>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</si>
  <si>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</si>
  <si>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</si>
  <si>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</si>
  <si>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</si>
  <si>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</si>
  <si>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</si>
  <si>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</si>
  <si>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</si>
  <si>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</si>
  <si>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</si>
  <si>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</si>
  <si>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</si>
  <si>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</si>
  <si>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</si>
  <si>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</si>
  <si>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</si>
  <si>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</si>
  <si>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</si>
  <si>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</si>
  <si>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</si>
  <si>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</si>
  <si>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</si>
  <si>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</si>
  <si>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</si>
  <si>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</si>
  <si>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</si>
  <si>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</si>
  <si>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</si>
  <si>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</si>
  <si>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</si>
  <si>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</si>
  <si>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</si>
  <si>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</si>
  <si>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</si>
  <si>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</si>
  <si>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</si>
  <si>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</si>
  <si>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</si>
  <si>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</si>
  <si>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</si>
  <si>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</si>
  <si>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</si>
  <si>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</si>
  <si>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</si>
  <si>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</si>
  <si>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</si>
  <si>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</si>
  <si>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</si>
  <si>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</si>
  <si>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</si>
  <si>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</si>
  <si>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</si>
  <si>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</si>
  <si>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</si>
  <si>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</si>
  <si>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</si>
  <si>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</si>
  <si>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</si>
  <si>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</si>
  <si>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</si>
  <si>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</si>
  <si>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</si>
  <si>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</si>
  <si>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</si>
  <si>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</si>
  <si>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</si>
  <si>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</si>
  <si>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</si>
  <si>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</si>
  <si>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</si>
  <si>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</si>
  <si>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</si>
  <si>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</si>
  <si>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</si>
  <si>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</si>
  <si>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</si>
  <si>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</si>
  <si>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</si>
  <si>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</si>
  <si>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</si>
  <si>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</si>
  <si>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</si>
  <si>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</si>
  <si>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</si>
  <si>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</si>
  <si>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</si>
  <si>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</si>
  <si>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</si>
  <si>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</si>
  <si>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</si>
  <si>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</si>
  <si>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</si>
  <si>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</si>
  <si>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</si>
  <si>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</si>
  <si>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</si>
  <si>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</si>
  <si>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</si>
  <si>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</si>
  <si>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</si>
  <si>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</si>
  <si>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</si>
  <si>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</si>
  <si>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</si>
  <si>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</si>
  <si>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</si>
  <si>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</si>
  <si>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</si>
  <si>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</si>
  <si>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</si>
  <si>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</si>
  <si>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</si>
  <si>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</si>
  <si>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</si>
  <si>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</si>
  <si>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</si>
  <si>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</si>
  <si>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</si>
  <si>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</si>
  <si>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</si>
  <si>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</si>
  <si>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</si>
  <si>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</si>
  <si>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</si>
  <si>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</si>
  <si>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</si>
  <si>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</si>
  <si>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</si>
  <si>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</si>
  <si>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</si>
  <si>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</si>
  <si>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</si>
  <si>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</si>
  <si>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</si>
  <si>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</si>
  <si>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</si>
  <si>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</si>
  <si>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</si>
  <si>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</si>
  <si>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</si>
  <si>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</si>
  <si>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</si>
  <si>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</si>
  <si>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</si>
  <si>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</si>
  <si>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</si>
  <si>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</si>
  <si>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</si>
  <si>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</si>
  <si>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</si>
  <si>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</si>
  <si>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</si>
  <si>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</si>
  <si>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</si>
  <si>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</si>
  <si>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</si>
  <si>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</si>
  <si>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</si>
  <si>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</si>
  <si>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</si>
  <si>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</si>
  <si>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</si>
  <si>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</si>
  <si>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</si>
  <si>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</si>
  <si>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</si>
  <si>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</si>
  <si>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</si>
  <si>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</si>
  <si>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</si>
  <si>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</si>
  <si>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</si>
  <si>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</si>
  <si>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</si>
  <si>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</si>
  <si>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</si>
  <si>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</si>
  <si>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</si>
  <si>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</si>
  <si>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</si>
  <si>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</si>
  <si>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</si>
  <si>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</si>
  <si>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</si>
  <si>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</si>
  <si>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</si>
  <si>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</si>
  <si>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</si>
  <si>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</si>
  <si>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</si>
  <si>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</si>
  <si>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</si>
  <si>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</si>
  <si>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</si>
  <si>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</si>
  <si>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</si>
  <si>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</si>
  <si>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</si>
  <si>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</si>
  <si>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</si>
  <si>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</si>
  <si>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</si>
  <si>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</si>
  <si>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</si>
  <si>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</si>
  <si>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</si>
  <si>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</si>
  <si>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</si>
  <si>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</si>
  <si>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</si>
  <si>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</si>
  <si>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</si>
  <si>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</si>
  <si>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</si>
  <si>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</si>
  <si>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</si>
  <si>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</si>
  <si>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</si>
  <si>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</si>
  <si>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</si>
  <si>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</si>
  <si>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</si>
  <si>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</si>
  <si>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</si>
  <si>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</si>
  <si>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</si>
  <si>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</si>
  <si>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</si>
  <si>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</si>
  <si>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</si>
  <si>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</si>
  <si>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</si>
  <si>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</si>
  <si>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</si>
  <si>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</si>
  <si>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</si>
  <si>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</si>
  <si>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</si>
  <si>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</si>
  <si>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</si>
  <si>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</si>
  <si>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</si>
  <si>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</si>
  <si>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</si>
  <si>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</si>
  <si>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</si>
  <si>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</si>
  <si>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</si>
  <si>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</si>
  <si>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</si>
  <si>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</si>
  <si>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</si>
  <si>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</si>
  <si>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</si>
  <si>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</si>
  <si>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</si>
  <si>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</si>
  <si>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</si>
  <si>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</si>
  <si>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</si>
  <si>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</si>
  <si>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</si>
  <si>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</si>
  <si>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</si>
  <si>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</si>
  <si>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</si>
  <si>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</si>
  <si>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</si>
  <si>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</si>
  <si>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</si>
  <si>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</si>
  <si>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</si>
  <si>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</si>
  <si>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</si>
  <si>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</si>
  <si>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</si>
  <si>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</si>
  <si>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</si>
  <si>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</si>
  <si>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</si>
  <si>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</si>
  <si>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</si>
  <si>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</si>
  <si>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</si>
  <si>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</si>
  <si>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</si>
  <si>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</si>
  <si>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</si>
  <si>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</si>
  <si>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</si>
  <si>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</si>
  <si>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</si>
  <si>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</si>
  <si>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</si>
  <si>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</si>
  <si>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</si>
  <si>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</si>
  <si>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</si>
  <si>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</si>
  <si>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</si>
  <si>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</si>
  <si>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</si>
  <si>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</si>
  <si>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</si>
  <si>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</si>
  <si>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</si>
  <si>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</si>
  <si>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</si>
  <si>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</si>
  <si>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</si>
  <si>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</si>
  <si>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</si>
  <si>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</si>
  <si>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</si>
  <si>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</si>
  <si>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</si>
  <si>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</si>
  <si>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</si>
  <si>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</si>
  <si>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</si>
  <si>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</si>
  <si>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</si>
  <si>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</si>
  <si>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</si>
  <si>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</si>
  <si>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</si>
  <si>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</si>
  <si>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</si>
  <si>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</si>
  <si>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</si>
  <si>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</si>
  <si>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</si>
  <si>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</si>
  <si>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</si>
  <si>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</si>
  <si>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</si>
  <si>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</si>
  <si>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</si>
  <si>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</si>
  <si>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</si>
  <si>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</si>
  <si>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</si>
  <si>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</si>
  <si>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</si>
  <si>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</si>
  <si>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</si>
  <si>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</si>
  <si>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</si>
  <si>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</si>
  <si>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</si>
  <si>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</si>
  <si>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</si>
  <si>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</si>
  <si>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</si>
  <si>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</si>
  <si>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</si>
  <si>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</si>
  <si>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</si>
  <si>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</si>
  <si>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</si>
  <si>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</si>
  <si>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</si>
  <si>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</si>
  <si>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</si>
  <si>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</si>
  <si>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</si>
  <si>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</si>
  <si>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</si>
  <si>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</si>
  <si>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</si>
  <si>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</si>
  <si>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</si>
  <si>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</si>
  <si>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</si>
  <si>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</si>
  <si>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</si>
  <si>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</si>
  <si>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</si>
  <si>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</si>
  <si>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</si>
  <si>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</si>
  <si>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</si>
  <si>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</si>
  <si>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</si>
  <si>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</si>
  <si>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</si>
  <si>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</si>
  <si>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</si>
  <si>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</si>
  <si>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</si>
  <si>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</si>
  <si>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</si>
  <si>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</si>
  <si>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</si>
  <si>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</si>
  <si>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</si>
  <si>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</si>
  <si>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</si>
  <si>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</si>
  <si>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</si>
  <si>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</si>
  <si>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</si>
  <si>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</si>
  <si>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</si>
  <si>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</si>
  <si>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</si>
  <si>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</si>
  <si>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</si>
  <si>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</si>
  <si>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</si>
  <si>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</si>
  <si>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</si>
  <si>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</si>
  <si>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</si>
  <si>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</si>
  <si>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</si>
  <si>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</si>
  <si>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</si>
  <si>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</si>
  <si>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</si>
  <si>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</si>
  <si>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</si>
  <si>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</si>
  <si>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</si>
  <si>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</si>
  <si>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</si>
  <si>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</si>
  <si>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</si>
  <si>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</si>
  <si>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</si>
  <si>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</si>
  <si>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</si>
  <si>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</si>
  <si>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</si>
  <si>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</si>
  <si>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</si>
  <si>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</si>
  <si>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</si>
  <si>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</si>
  <si>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</si>
  <si>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</si>
  <si>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</si>
  <si>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</si>
  <si>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</si>
  <si>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</si>
  <si>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</si>
  <si>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</si>
  <si>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</si>
  <si>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</si>
  <si>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</si>
  <si>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</si>
  <si>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</si>
  <si>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</si>
  <si>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</si>
  <si>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</si>
  <si>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</si>
  <si>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</si>
  <si>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</si>
  <si>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</si>
  <si>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</si>
  <si>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</si>
  <si>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</si>
  <si>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</si>
  <si>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</si>
  <si>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</si>
  <si>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</si>
  <si>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</si>
  <si>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</si>
  <si>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</si>
  <si>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</si>
  <si>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</si>
  <si>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</si>
  <si>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</si>
  <si>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</si>
  <si>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</si>
  <si>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</si>
  <si>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</si>
  <si>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</si>
  <si>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</si>
  <si>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</si>
  <si>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</si>
  <si>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</si>
  <si>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</si>
  <si>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</si>
  <si>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</si>
  <si>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</si>
  <si>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</si>
  <si>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</si>
  <si>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</si>
  <si>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</si>
  <si>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</si>
  <si>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</si>
  <si>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</si>
  <si>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</si>
  <si>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</si>
  <si>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</si>
  <si>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</si>
  <si>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</si>
  <si>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</si>
  <si>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</si>
  <si>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</si>
  <si>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</si>
  <si>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</si>
  <si>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</si>
  <si>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</si>
  <si>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</si>
  <si>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</si>
  <si>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</si>
  <si>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</si>
  <si>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</si>
  <si>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</si>
  <si>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</si>
  <si>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</si>
  <si>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</si>
  <si>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</si>
  <si>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</si>
  <si>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</si>
  <si>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</si>
  <si>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</si>
  <si>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</si>
  <si>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</si>
  <si>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</si>
  <si>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</si>
  <si>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</si>
  <si>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</si>
  <si>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</si>
  <si>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</si>
  <si>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</si>
  <si>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</si>
  <si>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</si>
  <si>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</si>
  <si>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</si>
  <si>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</si>
  <si>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</si>
  <si>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</si>
  <si>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</si>
  <si>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</si>
  <si>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</si>
  <si>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</si>
  <si>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</si>
  <si>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</si>
  <si>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</si>
  <si>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</si>
  <si>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</si>
  <si>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</si>
  <si>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</si>
  <si>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</si>
  <si>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</si>
  <si>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</si>
  <si>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</si>
  <si>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</si>
  <si>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</si>
  <si>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</si>
  <si>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</si>
  <si>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</si>
  <si>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</si>
  <si>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</si>
  <si>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</si>
  <si>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</si>
  <si>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</si>
  <si>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</si>
  <si>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</si>
  <si>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</si>
  <si>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</si>
  <si>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</si>
  <si>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</si>
  <si>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</si>
  <si>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</si>
  <si>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</si>
  <si>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</si>
  <si>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</si>
  <si>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</si>
  <si>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</si>
  <si>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</si>
  <si>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</si>
  <si>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</si>
  <si>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</si>
  <si>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</si>
  <si>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</si>
  <si>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</si>
  <si>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</si>
  <si>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</si>
  <si>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</si>
  <si>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</si>
  <si>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</si>
  <si>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</si>
  <si>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</si>
  <si>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</si>
  <si>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</si>
  <si>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</si>
  <si>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</si>
  <si>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</si>
  <si>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</si>
  <si>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</si>
  <si>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</si>
  <si>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</si>
  <si>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</si>
  <si>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</si>
  <si>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</si>
  <si>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</si>
  <si>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</si>
  <si>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</si>
  <si>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</si>
  <si>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</si>
  <si>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</si>
  <si>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</si>
  <si>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</si>
  <si>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</si>
  <si>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</si>
  <si>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</si>
  <si>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</si>
  <si>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</si>
  <si>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</si>
  <si>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</si>
  <si>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</si>
  <si>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</si>
  <si>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</si>
  <si>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</si>
  <si>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</si>
  <si>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</si>
  <si>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</si>
  <si>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</si>
  <si>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</si>
  <si>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</si>
  <si>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</si>
  <si>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</si>
  <si>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</si>
  <si>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</si>
  <si>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</si>
  <si>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</si>
  <si>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</si>
  <si>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</si>
  <si>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</si>
  <si>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</si>
  <si>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</si>
  <si>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</si>
  <si>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</si>
  <si>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</si>
  <si>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</si>
  <si>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</si>
  <si>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</si>
  <si>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</si>
  <si>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</si>
  <si>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</si>
  <si>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</si>
  <si>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</si>
  <si>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</si>
  <si>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</si>
  <si>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</si>
  <si>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</si>
  <si>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</si>
  <si>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</si>
  <si>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</si>
  <si>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</si>
  <si>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</si>
  <si>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</si>
  <si>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</si>
  <si>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</si>
  <si>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</si>
  <si>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</si>
  <si>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</si>
  <si>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</si>
  <si>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</si>
  <si>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</si>
  <si>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</si>
  <si>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</si>
  <si>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</si>
  <si>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</si>
  <si>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</si>
  <si>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</si>
  <si>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</si>
  <si>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</si>
  <si>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</si>
  <si>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</si>
  <si>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</si>
  <si>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</si>
  <si>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</si>
  <si>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</si>
  <si>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</si>
  <si>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</si>
  <si>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</si>
  <si>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</si>
  <si>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</si>
  <si>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</si>
  <si>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</si>
  <si>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</si>
  <si>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</si>
  <si>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</si>
  <si>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</si>
  <si>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</si>
  <si>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</si>
  <si>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</si>
  <si>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</si>
  <si>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</si>
  <si>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</si>
  <si>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</si>
  <si>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</si>
  <si>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</si>
  <si>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</si>
  <si>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</si>
  <si>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</si>
  <si>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</si>
  <si>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</si>
  <si>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</si>
  <si>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</si>
  <si>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</si>
  <si>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</si>
  <si>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</si>
  <si>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</si>
  <si>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</si>
  <si>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</si>
  <si>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</si>
  <si>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</si>
  <si>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</si>
  <si>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</si>
  <si>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</si>
  <si>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</si>
  <si>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</si>
  <si>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</si>
  <si>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</si>
  <si>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</si>
  <si>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</si>
  <si>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</si>
  <si>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</si>
  <si>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</si>
  <si>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</si>
  <si>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</si>
  <si>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</si>
  <si>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</si>
  <si>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</si>
  <si>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</si>
  <si>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</si>
  <si>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</si>
  <si>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</si>
  <si>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</si>
  <si>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</si>
  <si>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</si>
  <si>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</si>
  <si>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</si>
  <si>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</si>
  <si>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</si>
  <si>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</si>
  <si>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</si>
  <si>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</si>
  <si>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</si>
  <si>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</si>
  <si>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</si>
  <si>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</si>
  <si>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</si>
  <si>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</si>
  <si>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</si>
  <si>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</si>
  <si>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</si>
  <si>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</si>
  <si>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</si>
  <si>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</si>
  <si>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</si>
  <si>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</si>
  <si>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</si>
  <si>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</si>
  <si>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</si>
  <si>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</si>
  <si>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</si>
  <si>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</si>
  <si>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</si>
  <si>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</si>
  <si>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</si>
  <si>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</si>
  <si>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</si>
  <si>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</si>
  <si>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</si>
  <si>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</si>
  <si>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</si>
  <si>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</si>
  <si>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</si>
  <si>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</si>
  <si>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</si>
  <si>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</si>
  <si>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</si>
  <si>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</si>
  <si>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</si>
  <si>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</si>
  <si>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</si>
  <si>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</si>
  <si>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</si>
  <si>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</si>
  <si>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</si>
  <si>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</si>
  <si>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</si>
  <si>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</si>
  <si>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</si>
  <si>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</si>
  <si>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</si>
  <si>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</si>
  <si>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</si>
  <si>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</si>
  <si>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</si>
  <si>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</si>
  <si>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</si>
  <si>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</si>
  <si>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</si>
  <si>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</si>
  <si>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</si>
  <si>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</si>
  <si>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</si>
  <si>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</si>
  <si>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</si>
  <si>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</si>
  <si>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</si>
  <si>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</si>
  <si>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</si>
  <si>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</si>
  <si>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</si>
  <si>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</si>
  <si>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</si>
  <si>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</si>
  <si>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</si>
  <si>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</si>
  <si>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</si>
  <si>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</si>
  <si>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</si>
  <si>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</si>
  <si>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</si>
  <si>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</si>
  <si>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</si>
  <si>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</si>
  <si>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</si>
  <si>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</si>
  <si>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</si>
  <si>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</si>
  <si>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</si>
  <si>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</si>
  <si>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</si>
  <si>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</si>
  <si>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</si>
  <si>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</si>
  <si>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</si>
  <si>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</si>
  <si>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</si>
  <si>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</si>
  <si>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</si>
  <si>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</si>
  <si>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</si>
  <si>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</si>
  <si>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</si>
  <si>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</si>
  <si>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</si>
  <si>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</si>
  <si>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</si>
  <si>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</si>
  <si>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</si>
  <si>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</si>
  <si>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</si>
  <si>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</si>
  <si>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</si>
  <si>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</si>
  <si>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</si>
  <si>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</si>
  <si>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</si>
  <si>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</si>
  <si>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</si>
  <si>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</si>
  <si>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</si>
  <si>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</si>
  <si>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</si>
  <si>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</si>
  <si>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</si>
  <si>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</si>
  <si>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</si>
  <si>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</si>
  <si>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</si>
  <si>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</si>
  <si>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</si>
  <si>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</si>
  <si>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</si>
  <si>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</si>
  <si>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</si>
  <si>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</si>
  <si>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</si>
  <si>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</si>
  <si>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</si>
  <si>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</si>
  <si>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</si>
  <si>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</si>
  <si>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</si>
  <si>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</si>
  <si>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</si>
  <si>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</si>
  <si>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</si>
  <si>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</si>
  <si>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</si>
  <si>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</si>
  <si>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</si>
  <si>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</si>
  <si>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</si>
  <si>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</si>
  <si>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</si>
  <si>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</si>
  <si>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</si>
  <si>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</si>
  <si>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</si>
  <si>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</si>
  <si>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</si>
  <si>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</si>
  <si>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</si>
  <si>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</si>
  <si>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</si>
  <si>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</si>
  <si>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</si>
  <si>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</si>
  <si>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</si>
  <si>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</si>
  <si>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</si>
  <si>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</si>
  <si>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</si>
  <si>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</si>
  <si>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</si>
  <si>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</si>
  <si>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</si>
  <si>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</si>
  <si>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</si>
  <si>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</si>
  <si>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</si>
  <si>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</si>
  <si>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</si>
  <si>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</si>
  <si>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</si>
  <si>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</si>
  <si>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</si>
  <si>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</si>
  <si>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</si>
  <si>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</si>
  <si>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</si>
  <si>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</si>
  <si>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</si>
  <si>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</si>
  <si>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</si>
  <si>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</si>
  <si>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</si>
  <si>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</si>
  <si>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</si>
  <si>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</si>
  <si>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</si>
  <si>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</si>
  <si>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</si>
  <si>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</si>
  <si>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</si>
  <si>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</si>
  <si>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</si>
  <si>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</si>
  <si>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</si>
  <si>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</si>
  <si>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</si>
  <si>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</si>
  <si>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</si>
  <si>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</si>
  <si>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</si>
  <si>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</si>
  <si>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</si>
  <si>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</si>
  <si>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</si>
  <si>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</si>
  <si>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</si>
  <si>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</si>
  <si>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</si>
  <si>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</si>
  <si>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</si>
  <si>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</si>
  <si>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</si>
  <si>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</si>
  <si>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</si>
  <si>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</si>
  <si>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</si>
  <si>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</si>
  <si>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</si>
  <si>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</si>
  <si>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</si>
  <si>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</si>
  <si>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</si>
  <si>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</si>
  <si>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</si>
  <si>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</si>
  <si>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</si>
  <si>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</si>
  <si>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</si>
  <si>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</si>
  <si>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new pcm</t>
  </si>
  <si>
    <t>team moved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</si>
  <si>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</si>
  <si>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</si>
  <si>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</si>
  <si>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</si>
  <si>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</si>
  <si>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</si>
  <si>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</si>
  <si>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</si>
  <si>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</si>
  <si>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</si>
  <si>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</si>
  <si>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</si>
  <si>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</si>
  <si>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</si>
  <si>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</si>
  <si>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</si>
  <si>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</si>
  <si>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</si>
  <si>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</si>
  <si>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</si>
  <si>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</si>
  <si>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</si>
  <si>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</si>
  <si>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</si>
  <si>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</si>
  <si>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</si>
  <si>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</si>
  <si>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</si>
  <si>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</si>
  <si>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</si>
  <si>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</si>
  <si>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</si>
  <si>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</si>
  <si>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</si>
  <si>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</si>
  <si>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</si>
  <si>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</si>
  <si>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</si>
  <si>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</si>
  <si>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</si>
  <si>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</si>
  <si>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</si>
  <si>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</si>
  <si>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</si>
  <si>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</si>
  <si>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</si>
  <si>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</si>
  <si>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</si>
  <si>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</si>
  <si>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</si>
  <si>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</si>
  <si>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</si>
  <si>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</si>
  <si>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</si>
  <si>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</si>
  <si>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</si>
  <si>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</si>
  <si>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</si>
  <si>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</si>
  <si>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</si>
  <si>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</si>
  <si>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</si>
  <si>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</si>
  <si>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</si>
  <si>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</si>
  <si>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</si>
  <si>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</si>
  <si>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</si>
  <si>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</si>
  <si>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</si>
  <si>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</si>
  <si>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</si>
  <si>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</si>
  <si>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</si>
  <si>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</si>
  <si>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</si>
  <si>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</si>
  <si>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</si>
  <si>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</si>
  <si>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</si>
  <si>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</si>
  <si>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</si>
  <si>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</si>
  <si>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</si>
  <si>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</si>
  <si>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</si>
  <si>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</si>
  <si>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</si>
  <si>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</si>
  <si>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 xml:space="preserve">Restored by PG </t>
  </si>
  <si>
    <t>TT-20251004-00299</t>
  </si>
  <si>
    <t xml:space="preserve">Access issue at site // EM team checking morning </t>
  </si>
  <si>
    <t>PCM-20251004-00000492</t>
  </si>
  <si>
    <t xml:space="preserve">ETA 150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</si>
  <si>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</si>
  <si>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</si>
  <si>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</si>
  <si>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</si>
  <si>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</si>
  <si>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</si>
  <si>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</si>
  <si>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</si>
  <si>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</si>
  <si>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</si>
  <si>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</si>
  <si>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</si>
  <si>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</si>
  <si>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</si>
  <si>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</si>
  <si>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</si>
  <si>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</si>
  <si>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team at site /  rectifier module faulty and under arrangment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</si>
</sst>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1">
    <sortCondition ref="H1:H5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271.40245219907229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19993</v>
      </c>
      <c r="E3" s="65" t="s">
        <v>38964</v>
      </c>
      <c r="F3" s="66"/>
      <c r="G3" s="67">
        <f ca="1">IFERROR(NOW()-F3,"")</f>
        <v>45934.350878124998</v>
      </c>
      <c r="H3" s="90">
        <v>45934.260127314818</v>
      </c>
      <c r="I3" s="73" t="str">
        <f>IFERROR(VLOOKUP(D3,DB!A:F,6,0),"")</f>
        <v>SCECO</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45934.350878124998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45934.350878124998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45934.350878124998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45934.350878124998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45934.350878124998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45934.350878124998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45934.350878124998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45934.350878124998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45934.350878124998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45934.350878124998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45934.350878124998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45934.350878124998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45934.350878124998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45934.350878124998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45934.350878124998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45934.350878124998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45934.350878124998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45934.350878124998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45934.350878124998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45934.350878124998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45934.350878124998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45934.350878124998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45934.350878124998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45934.350878124998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45934.350878124998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45934.350878124998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45934.350878124998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45934.350878124998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45934.350878124998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45934.350878124998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45934.350878124998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45934.350878124998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45934.350878124998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45934.350878124998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45934.350878124998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45934.350878124998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45934.350878124998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45934.350878124998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45934.350878124998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45934.350878124998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45934.350878124998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45934.350878124998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45934.350878124998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45934.350878124998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45934.350878124998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45934.350878124998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45934.350878124998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45934.350878124998</v>
      </c>
      <c r="H51" s="68"/>
      <c r="I51" s="73" t="str">
        <f>IFERROR(VLOOKUP(D51,DB!A:F,6,0),"")</f>
        <v/>
      </c>
      <c r="J51" s="73" t="str">
        <f>IFERROR(VLOOKUP(D51,DB!A:G,7,0),"")</f>
        <v/>
      </c>
      <c r="K51" s="69"/>
      <c r="L51" s="70" t="str">
        <f>IFERROR(VLOOKUP(D51,DB!A:I,9,0),"")</f>
        <v/>
      </c>
    </row>
  </sheetData>
  <customSheetViews>
    <customSheetView guid="{F6042A99-DD27-4453-835D-0834D95730CC}" filter="1" showAutoFilter="1">
      <pageMargins left="0" right="0" top="0" bottom="0" header="0" footer="0"/>
      <autoFilter ref="B1:M1" xr:uid="{34A70CCB-6580-4D9A-B78D-6DAE83136C1B}"/>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242.69909571758762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127.62379479166702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109.35104016203695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39045</v>
      </c>
      <c r="F6" s="132">
        <v>45934.180567129632</v>
      </c>
      <c r="G6" s="133">
        <f ca="1">IFERROR(NOW()-F6,"-")</f>
        <v>0.17031099536688998</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6.3320254630525596E-2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45934.350878124998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45934.350878124998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45934.350878124998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45934.350878124998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45934.350878124998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45934.350878124998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45934.350878124998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45934.350878124998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45934.350878124998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45934.350878124998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45934.350878124998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45934.350878124998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45934.350878124998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45934.350878124998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45934.350878124998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45934.350878124998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45934.350878124998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45934.350878124998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45934.350878124998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45934.350878124998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45934.350878124998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45934.350878124998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45934.350878124998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45934.350878124998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45934.350878124998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45934.350878124998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45934.350878124998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45934.350878124998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45934.350878124998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45934.350878124998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45934.350878124998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45934.350878124998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45934.350878124998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45934.350878124998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45934.350878124998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45934.350878124998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45934.350878124998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45934.350878124998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45934.350878124998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45934.350878124998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45934.350878124998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45934.350878124998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45934.350878124998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45934.350878124998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45934.350878124998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45934.350878124998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45934.350878124998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45934.350878124998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45934.350878124998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45934.350878124998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45934.350878124998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45934.350878124998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45934.350878124998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45934.350878124998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45934.350878124998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45934.350878124998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45934.350878124998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45934.350878124998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45934.350878124998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45934.350878124998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45934.350878124998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45934.350878124998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45934.350878124998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45934.350878124998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45934.350878124998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45934.350878124998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45934.350878124998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45934.350878124998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45934.350878124998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45934.350878124998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45934.350878124998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45934.350878124998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45934.350878124998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45934.350878124998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45934.350878124998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45934.350878124998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45934.350878124998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45934.350878124998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45934.350878124998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45934.350878124998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45934.350878124998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45934.350878124998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45934.350878124998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45934.350878124998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45934.350878124998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45934.350878124998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45934.350878124998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45934.350878124998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45934.350878124998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45934.350878124998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45934.350878124998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45934.350878124998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45934.350878124998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45934.350878124998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45934.350878124998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45934.350878124998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45934.350878124998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45934.350878124998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45934.350878124998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45934.350878124998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45934.350878124998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45934.350878124998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45934.350878124998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45934.350878124998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45934.350878124998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45934.350878124998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45934.350878124998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45934.350878124998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45934.350878124998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45934.350878124998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45934.350878124998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45934.350878124998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45934.350878124998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45934.350878124998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45934.350878124998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45934.350878124998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45934.350878124998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45934.350878124998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45934.350878124998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45934.350878124998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45934.350878124998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45934.350878124998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45934.350878124998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45934.350878124998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45934.350878124998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45934.350878124998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45934.350878124998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45934.350878124998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45934.350878124998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45934.350878124998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45934.350878124998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45934.350878124998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45934.350878124998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45934.350878124998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45934.350878124998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45934.350878124998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45934.350878124998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45934.350878124998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45934.350878124998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45934.350878124998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45934.350878124998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45934.350878124998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45934.350878124998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45934.350878124998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45934.350878124998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45934.350878124998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45934.350878124998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45934.350878124998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45934.350878124998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45934.350878124998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45934.350878124998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45934.350878124998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45934.350878124998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45934.350878124998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45934.350878124998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45934.350878124998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45934.350878124998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45934.350878124998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45934.350878124998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45934.350878124998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45934.350878124998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45934.350878124998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45934.350878124998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45934.350878124998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45934.350878124998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45934.350878124998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45934.350878124998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45934.350878124998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45934.350878124998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45934.350878124998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45934.350878124998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45934.350878124998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45934.350878124998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45934.350878124998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45934.350878124998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45934.350878124998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45934.350878124998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45934.350878124998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45934.350878124998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45934.350878124998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45934.350878124998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45934.350878124998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45934.350878124998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45934.350878124998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45934.350878124998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45934.350878124998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45934.350878124998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45934.350878124998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45934.350878124998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45934.350878124998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45934.350878124998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45934.350878124998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45934.350878124998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45934.350878124998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45934.350878124998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45934.350878124998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45934.350878124998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45934.350878124998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45934.350878124998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45934.350878124998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45934.350878124998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45934.350878124998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45934.350878124998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45934.350878124998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45934.350878124998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45934.350878124998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45934.350878124998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45934.350878124998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45934.350878124998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45934.350878124998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45934.350878124998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45934.350878124998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45934.350878124998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45934.350878124998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45934.350878124998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45934.350878124998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45934.350878124998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45934.350878124998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45934.350878124998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45934.350878124998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45934.350878124998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45934.350878124998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45934.350878124998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45934.350878124998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45934.350878124998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45934.350878124998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45934.350878124998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45934.350878124998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45934.350878124998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45934.350878124998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45934.350878124998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45934.350878124998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45934.350878124998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45934.350878124998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45934.350878124998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45934.350878124998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45934.350878124998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45934.350878124998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45934.350878124998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45934.350878124998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45934.350878124998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45934.350878124998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45934.350878124998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45934.350878124998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45934.350878124998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45934.350878124998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45934.350878124998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45934.350878124998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45934.350878124998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45934.350878124998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45934.350878124998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45934.350878124998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45934.350878124998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45934.350878124998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45934.350878124998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45934.350878124998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45934.350878124998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45934.350878124998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45934.350878124998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45934.350878124998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45934.350878124998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45934.350878124998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45934.350878124998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45934.350878124998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45934.350878124998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45934.350878124998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45934.350878124998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45934.350878124998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45934.350878124998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45934.350878124998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45934.350878124998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45934.350878124998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45934.350878124998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45934.350878124998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45934.350878124998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45934.350878124998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45934.350878124998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45934.350878124998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45934.350878124998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45934.350878124998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45934.350878124998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45934.350878124998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45934.350878124998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45934.350878124998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45934.350878124998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45934.350878124998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45934.350878124998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45934.350878124998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45934.350878124998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45934.350878124998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45934.350878124998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45934.350878124998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45934.350878124998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45934.350878124998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45934.350878124998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45934.350878124998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45934.350878124998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45934.350878124998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45934.350878124998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45934.350878124998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45934.350878124998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45934.350878124998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45934.350878124998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45934.350878124998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45934.350878124998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45934.350878124998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45934.350878124998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45934.350878124998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45934.350878124998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45934.350878124998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45934.350878124998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45934.350878124998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45934.350878124998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45934.350878124998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45934.350878124998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45934.350878124998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45934.350878124998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45934.350878124998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45934.350878124998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45934.350878124998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tabSelected="1" workbookViewId="0">
      <selection activeCell="E3" sqref="E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39045</v>
      </c>
      <c r="F2" s="20"/>
      <c r="G2" s="21">
        <f t="shared" ref="G2:G60" ca="1" si="0">IFERROR(NOW()-F2,"-")</f>
        <v>45934.350878124998</v>
      </c>
      <c r="H2" s="142">
        <v>45934.229733796295</v>
      </c>
      <c r="I2" s="19" t="str">
        <f>IFERROR(VLOOKUP(D2,DB!A:F,6,0),"")</f>
        <v>SCECO</v>
      </c>
      <c r="J2" s="18" t="str">
        <f>IFERROR(VLOOKUP(D2,DB!A:G,7,0),"")</f>
        <v>Dead</v>
      </c>
      <c r="K2" s="50" t="s">
        <v>39059</v>
      </c>
      <c r="L2" s="23" t="str">
        <f>IFERROR(VLOOKUP(D2,DB!A:I,9,0),"")</f>
        <v>Latis</v>
      </c>
    </row>
    <row r="3" spans="1:13" ht="15" customHeight="1">
      <c r="A3" s="19" t="s">
        <v>39060</v>
      </c>
      <c r="B3" s="75" t="str">
        <f>IFERROR(VLOOKUP(D3,DB!A:K,11,0),"")</f>
        <v>R3</v>
      </c>
      <c r="C3" s="18">
        <v>2</v>
      </c>
      <c r="D3" s="18" t="s">
        <v>24911</v>
      </c>
      <c r="E3" s="18" t="s">
        <v>38964</v>
      </c>
      <c r="F3" s="20"/>
      <c r="G3" s="21">
        <f t="shared" ca="1" si="0"/>
        <v>45934.350878124998</v>
      </c>
      <c r="H3" s="142">
        <v>45934.338368055556</v>
      </c>
      <c r="I3" s="19" t="str">
        <f>IFERROR(VLOOKUP(D3,DB!A:F,6,0),"")</f>
        <v>SCECO</v>
      </c>
      <c r="J3" s="18" t="str">
        <f>IFERROR(VLOOKUP(D3,DB!A:G,7,0),"")</f>
        <v>Dead</v>
      </c>
      <c r="K3" s="50" t="s">
        <v>39061</v>
      </c>
      <c r="L3" s="23" t="str">
        <f>IFERROR(VLOOKUP(D3,DB!A:I,9,0),"")</f>
        <v>Latis</v>
      </c>
    </row>
    <row r="4" spans="1:13" ht="15" customHeight="1">
      <c r="A4" s="19"/>
      <c r="B4" s="75" t="str">
        <f>IFERROR(VLOOKUP(D4,DB!A:K,11,0),"")</f>
        <v/>
      </c>
      <c r="C4" s="18"/>
      <c r="D4" s="18"/>
      <c r="E4" s="18"/>
      <c r="F4" s="20"/>
      <c r="G4" s="21">
        <f t="shared" ca="1" si="0"/>
        <v>45934.350878124998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45934.350878124998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45934.350878124998</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45934.350878124998</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45934.350878124998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45934.350878124998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45934.350878124998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45934.350878124998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45934.350878124998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45934.350878124998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45934.350878124998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45934.350878124998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45934.350878124998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45934.350878124998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45934.350878124998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45934.350878124998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45934.350878124998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45934.350878124998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45934.350878124998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45934.350878124998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45934.350878124998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45934.350878124998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45934.350878124998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45934.350878124998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45934.350878124998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45934.350878124998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45934.350878124998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45934.350878124998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45934.350878124998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45934.350878124998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45934.350878124998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45934.350878124998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45934.350878124998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45934.350878124998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45934.350878124998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45934.350878124998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45934.350878124998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45934.350878124998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45934.350878124998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45934.350878124998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45934.350878124998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45934.350878124998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45934.350878124998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45934.350878124998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45934.350878124998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45934.350878124998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45934.350878124998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45934.350878124998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45934.350878124998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45934.350878124998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45934.350878124998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45934.350878124998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45934.350878124998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45934.350878124998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45934.350878124998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45934.350878124998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45934.350878124998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45934.350878124998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45934.350878124998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45934.350878124998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45934.350878124998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45934.350878124998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45934.350878124998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45934.350878124998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45934.350878124998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45934.350878124998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45934.350878124998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45934.350878124998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45934.350878124998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45934.350878124998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45934.350878124998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45934.350878124998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45934.350878124998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45934.350878124998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45934.350878124998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45934.350878124998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45934.350878124998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45934.350878124998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45934.350878124998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45934.350878124998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45934.350878124998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45934.350878124998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45934.350878124998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45934.350878124998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45934.350878124998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45934.350878124998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45934.350878124998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45934.350878124998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45934.350878124998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45934.350878124998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45934.350878124998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45934.350878124998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45934.350878124998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45934.350878124998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45934.350878124998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45934.350878124998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45934.350878124998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45934.350878124998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45934.350878124998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45934.350878124998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45934.350878124998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45934.350878124998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45934.350878124998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45934.350878124998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45934.350878124998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45934.350878124998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45934.350878124998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45934.350878124998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45934.350878124998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45934.350878124998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45934.350878124998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45934.350878124998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45934.350878124998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45934.350878124998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45934.350878124998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45934.350878124998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45934.350878124998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45934.350878124998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45934.350878124998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45934.350878124998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45934.350878124998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45934.350878124998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45934.350878124998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45934.350878124998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45934.350878124998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45934.350878124998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45934.350878124998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45934.350878124998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45934.350878124998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45934.350878124998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45934.350878124998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45934.350878124998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45934.350878124998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45934.350878124998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45934.350878124998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45934.350878124998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45934.350878124998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45934.350878124998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45934.350878124998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45934.350878124998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45934.350878124998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45934.350878124998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45934.350878124998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45934.350878124998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45934.350878124998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45934.350878124998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45934.350878124998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45934.350878124998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45934.350878124998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45934.350878124998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45934.350878124998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45934.350878124998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45934.350878124998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45934.350878124998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45934.350878124998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45934.350878124998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45934.350878124998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45934.350878124998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45934.350878124998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45934.350878124998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45934.350878124998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45934.350878124998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45934.350878124998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45934.350878124998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45934.350878124998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45934.350878124998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45934.350878124998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45934.350878124998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45934.350878124998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45934.350878124998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45934.350878124998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45934.350878124998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45934.350878124998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45934.350878124998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45934.350878124998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45934.350878124998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45934.350878124998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45934.350878124998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45934.350878124998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45934.350878124998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45934.350878124998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45934.350878124998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45934.350878124998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45934.350878124998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45934.350878124998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45934.350878124998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45934.350878124998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45934.350878124998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45934.350878124998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45934.350878124998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45934.350878124998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45934.350878124998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45934.350878124998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45934.350878124998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45934.350878124998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45934.350878124998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45934.350878124998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45934.350878124998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45934.350878124998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45934.350878124998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45934.350878124998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45934.350878124998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45934.350878124998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45934.350878124998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45934.350878124998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45934.350878124998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45934.350878124998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45934.350878124998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45934.350878124998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45934.350878124998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45934.350878124998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45934.350878124998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45934.350878124998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45934.350878124998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45934.350878124998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45934.350878124998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45934.350878124998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45934.350878124998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45934.350878124998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45934.350878124998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45934.350878124998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45934.350878124998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45934.350878124998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45934.350878124998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45934.350878124998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45934.350878124998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45934.350878124998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45934.350878124998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45934.350878124998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45934.350878124998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45934.350878124998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45934.350878124998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45934.350878124998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45934.350878124998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45934.350878124998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45934.350878124998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45934.350878124998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45934.350878124998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45934.350878124998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45934.350878124998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45934.350878124998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45934.350878124998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45934.350878124998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45934.350878124998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45934.350878124998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45934.350878124998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45934.350878124998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45934.350878124998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45934.350878124998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45934.350878124998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45934.350878124998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45934.350878124998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45934.350878124998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45934.350878124998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45934.350878124998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45934.350878124998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45934.350878124998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45934.350878124998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45934.350878124998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45934.350878124998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45934.350878124998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45934.350878124998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45934.350878124998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45934.350878124998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45934.350878124998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45934.350878124998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45934.350878124998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45934.350878124998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45934.350878124998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45934.350878124998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45934.350878124998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45934.350878124998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45934.350878124998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45934.350878124998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45934.350878124998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45934.350878124998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45934.350878124998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45934.350878124998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45934.350878124998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45934.350878124998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45934.350878124998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45934.350878124998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45934.350878124998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45934.350878124998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45934.350878124998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45934.350878124998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45934.350878124998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45934.350878124998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45934.350878124998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45934.350878124998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45934.350878124998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45934.350878124998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45934.350878124998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45934.350878124998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45934.350878124998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45934.350878124998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45934.350878124998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45934.350878124998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45934.350878124998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45934.350878124998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45934.350878124998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45934.350878124998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45934.350878124998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45934.350878124998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45934.350878124998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45934.350878124998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45934.350878124998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45934.350878124998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45934.350878124998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45934.350878124998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45934.350878124998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45934.350878124998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45934.350878124998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45934.350878124998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45934.350878124998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45934.350878124998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45934.350878124998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45934.350878124998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45934.350878124998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45934.350878124998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45934.350878124998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45934.350878124998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45934.350878124998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45934.350878124998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45934.350878124998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45934.350878124998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45934.350878124998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45934.350878124998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45934.350878124998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45934.350878124998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45934.350878124998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45934.350878124998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45934.350878124998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45934.350878124998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45934.350878124998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45934.350878124998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45934.350878124998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45934.350878124998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45934.350878124998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45934.350878124998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45934.350878124998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45934.350878124998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45934.350878124998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45934.350878124998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45934.350878124998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45934.350878124998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45934.350878124998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45934.350878124998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45934.350878124998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45934.350878124998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45934.350878124998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45934.350878124998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45934.350878124998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45934.350878124998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45934.350878124998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45934.350878124998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45934.350878124998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45934.350878124998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45934.350878124998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45934.350878124998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45934.350878124998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45934.350878124998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45934.350878124998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45934.350878124998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45934.350878124998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45934.350878124998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45934.350878124998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45934.350878124998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45934.350878124998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45934.350878124998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45934.350878124998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45934.350878124998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45934.350878124998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45934.350878124998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45934.350878124998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45934.350878124998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45934.350878124998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45934.350878124998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45934.350878124998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45934.350878124998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45934.350878124998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45934.350878124998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45934.350878124998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45934.350878124998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45934.350878124998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45934.350878124998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45934.350878124998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45934.350878124998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45934.350878124998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45934.350878124998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45934.350878124998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45934.350878124998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45934.350878124998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45934.350878124998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45934.350878124998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45934.350878124998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45934.350878124998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45934.350878124998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45934.350878124998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45934.350878124998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45934.350878124998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45934.350878124998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45934.350878124998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45934.350878124998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45934.350878124998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45934.350878124998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45934.350878124998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45934.350878124998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45934.350878124998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45934.350878124998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45934.350878124998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45934.350878124998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45934.350878124998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45934.350878124998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45934.350878124998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45934.350878124998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45934.350878124998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45934.350878124998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45934.350878124998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45934.350878124998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45934.350878124998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45934.350878124998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45934.350878124998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45934.350878124998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45934.350878124998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45934.350878124998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45934.350878124998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45934.350878124998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45934.350878124998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45934.350878124998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45934.350878124998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45934.350878124998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45934.350878124998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45934.350878124998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45934.350878124998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45934.350878124998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45934.350878124998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45934.350878124998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45934.350878124998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45934.350878124998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45934.350878124998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45934.350878124998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45934.350878124998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45934.350878124998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45934.350878124998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45934.350878124998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45934.350878124998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45934.350878124998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45934.350878124998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45934.350878124998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45934.350878124998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45934.350878124998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45934.350878124998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45934.350878124998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45934.350878124998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45934.350878124998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45934.350878124998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45934.350878124998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45934.350878124998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45934.350878124998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45934.350878124998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45934.350878124998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45934.350878124998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45934.350878124998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45934.350878124998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45934.350878124998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45934.350878124998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45934.350878124998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45934.350878124998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45934.350878124998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45934.350878124998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45934.350878124998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45934.350878124998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45934.350878124998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45934.350878124998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45934.350878124998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45934.350878124998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45934.350878124998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45934.350878124998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45934.350878124998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45934.350878124998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45934.350878124998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45934.350878124998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45934.350878124998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45934.350878124998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45934.350878124998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45934.350878124998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45934.350878124998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45934.350878124998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45934.350878124998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45934.350878124998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45934.350878124998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45934.350878124998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45934.350878124998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45934.350878124998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45934.350878124998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45934.350878124998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45934.350878124998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45934.350878124998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45934.350878124998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45934.350878124998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45934.350878124998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45934.350878124998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45934.350878124998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45934.350878124998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45934.350878124998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45934.350878124998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45934.350878124998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45934.350878124998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45934.350878124998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45934.350878124998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45934.350878124998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45934.350878124998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45934.350878124998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45934.350878124998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45934.350878124998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45934.350878124998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45934.350878124998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45934.350878124998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45934.350878124998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45934.350878124998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45934.350878124998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45934.350878124998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45934.350878124998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45934.350878124998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45934.350878124998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45934.350878124998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45934.350878124998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45934.350878124998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45934.350878124998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45934.350878124998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45934.350878124998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45934.350878124998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45934.350878124998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45934.350878124998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45934.350878124998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45934.350878124998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45934.350878124998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45934.350878124998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45934.350878124998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45934.350878124998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45934.350878124998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45934.350878124998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45934.350878124998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45934.350878124998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45934.350878124998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45934.350878124998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45934.350878124998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45934.350878124998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45934.350878124998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45934.350878124998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45934.350878124998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45934.350878124998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45934.350878124998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45934.350878124998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45934.350878124998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45934.350878124998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45934.350878124998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45934.350878124998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45934.350878124998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45934.350878124998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45934.350878124998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45934.350878124998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45934.350878124998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45934.350878124998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45934.350878124998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45934.350878124998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45934.350878124998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45934.350878124998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45934.350878124998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45934.350878124998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45934.350878124998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45934.350878124998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45934.350878124998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45934.350878124998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45934.350878124998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45934.350878124998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45934.350878124998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45934.350878124998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45934.350878124998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45934.350878124998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45934.350878124998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45934.350878124998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45934.350878124998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45934.350878124998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45934.350878124998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45934.350878124998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45934.350878124998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45934.350878124998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45934.350878124998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45934.350878124998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45934.350878124998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45934.350878124998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45934.350878124998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45934.350878124998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45934.350878124998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45934.350878124998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45934.350878124998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45934.350878124998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45934.350878124998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45934.350878124998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45934.350878124998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45934.350878124998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45934.350878124998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45934.350878124998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45934.350878124998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45934.350878124998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45934.350878124998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45934.350878124998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45934.350878124998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45934.350878124998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45934.350878124998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45934.350878124998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45934.350878124998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45934.350878124998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45934.350878124998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45934.350878124998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45934.350878124998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45934.350878124998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45934.350878124998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45934.350878124998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45934.350878124998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45934.350878124998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45934.350878124998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45934.350878124998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45934.350878124998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45934.350878124998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45934.350878124998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45934.350878124998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45934.350878124998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45934.350878124998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45934.350878124998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45934.350878124998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45934.350878124998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45934.350878124998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45934.350878124998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45934.350878124998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45934.350878124998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45934.350878124998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45934.350878124998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45934.350878124998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45934.350878124998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45934.350878124998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45934.350878124998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45934.350878124998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45934.350878124998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45934.350878124998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45934.350878124998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45934.350878124998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45934.350878124998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45934.350878124998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45934.350878124998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45934.350878124998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45934.350878124998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45934.350878124998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45934.350878124998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45934.350878124998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45934.350878124998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45934.350878124998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45934.350878124998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45934.350878124998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45934.350878124998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45934.350878124998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45934.350878124998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45934.350878124998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45934.350878124998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45934.350878124998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45934.350878124998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45934.350878124998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45934.350878124998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45934.350878124998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45934.350878124998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45934.350878124998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45934.350878124998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45934.350878124998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45934.350878124998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45934.350878124998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45934.350878124998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45934.350878124998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45934.350878124998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45934.350878124998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45934.350878124998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45934.350878124998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45934.350878124998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45934.350878124998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45934.350878124998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45934.350878124998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45934.350878124998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45934.350878124998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45934.350878124998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45934.350878124998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45934.350878124998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45934.350878124998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45934.350878124998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45934.350878124998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45934.350878124998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45934.350878124998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45934.350878124998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45934.350878124998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45934.350878124998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45934.350878124998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45934.350878124998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45934.350878124998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45934.350878124998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45934.350878124998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45934.350878124998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45934.350878124998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45934.350878124998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45934.350878124998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45934.350878124998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45934.350878124998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45934.350878124998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45934.350878124998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45934.350878124998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45934.350878124998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45934.350878124998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45934.350878124998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45934.350878124998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45934.350878124998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45934.350878124998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45934.350878124998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45934.350878124998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45934.350878124998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45934.350878124998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45934.350878124998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45934.350878124998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45934.350878124998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45934.350878124998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45934.350878124998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45934.350878124998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45934.350878124998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45934.350878124998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45934.350878124998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45934.350878124998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45934.350878124998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45934.350878124998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45934.350878124998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45934.350878124998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45934.350878124998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45934.350878124998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45934.350878124998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45934.350878124998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45934.350878124998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45934.350878124998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45934.350878124998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45934.350878124998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45934.350878124998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45934.350878124998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45934.350878124998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45934.350878124998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45934.350878124998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45934.350878124998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45934.350878124998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45934.350878124998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45934.350878124998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45934.350878124998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45934.350878124998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45934.350878124998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45934.350878124998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45934.350878124998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45934.350878124998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45934.350878124998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45934.350878124998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45934.350878124998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45934.350878124998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45934.350878124998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45934.350878124998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45934.350878124998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45934.350878124998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45934.350878124998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45934.350878124998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45934.350878124998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45934.350878124998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45934.350878124998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45934.350878124998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45934.350878124998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45934.350878124998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45934.350878124998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45934.350878124998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45934.350878124998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45934.350878124998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45934.350878124998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45934.350878124998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45934.350878124998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45934.350878124998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45934.350878124998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45934.350878124998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45934.350878124998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45934.350878124998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45934.350878124998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45934.350878124998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45934.350878124998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45934.350878124998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45934.350878124998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45934.350878124998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45934.350878124998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45934.350878124998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45934.350878124998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45934.350878124998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45934.350878124998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45934.350878124998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45934.350878124998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45934.350878124998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45934.350878124998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45934.350878124998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45934.350878124998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45934.350878124998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45934.350878124998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45934.350878124998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45934.350878124998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45934.350878124998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45934.350878124998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45934.350878124998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45934.350878124998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45934.350878124998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45934.350878124998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45934.350878124998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45934.350878124998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45934.350878124998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45934.350878124998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45934.350878124998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45934.350878124998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45934.350878124998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45934.350878124998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45934.350878124998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45934.350878124998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45934.350878124998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45934.350878124998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45934.350878124998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45934.350878124998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45934.350878124998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45934.350878124998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45934.350878124998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45934.350878124998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45934.350878124998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45934.350878124998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45934.350878124998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45934.350878124998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45934.350878124998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45934.350878124998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45934.350878124998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45934.350878124998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45934.350878124998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45934.350878124998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45934.350878124998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45934.350878124998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45934.350878124998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45934.350878124998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45934.350878124998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45934.350878124998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45934.350878124998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45934.350878124998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45934.350878124998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45934.350878124998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45934.350878124998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45934.350878124998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45934.350878124998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45934.350878124998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45934.350878124998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45934.350878124998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45934.350878124998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45934.350878124998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45934.350878124998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45934.350878124998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45934.350878124998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45934.350878124998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45934.350878124998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45934.350878124998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45934.350878124998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45934.350878124998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45934.350878124998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45934.350878124998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45934.350878124998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45934.350878124998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45934.350878124998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45934.350878124998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45934.350878124998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45934.350878124998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45934.350878124998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45934.350878124998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45934.350878124998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45934.350878124998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45934.350878124998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45934.350878124998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45934.350878124998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45934.350878124998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45934.350878124998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45934.350878124998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45934.350878124998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45934.350878124998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45934.350878124998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45934.350878124998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45934.350878124998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45934.350878124998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45934.350878124998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45934.350878124998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45934.350878124998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45934.350878124998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45934.350878124998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45934.350878124998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45934.350878124998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45934.350878124998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45934.350878124998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45934.350878124998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45934.350878124998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45934.350878124998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45934.350878124998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45934.350878124998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45934.350878124998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45934.350878124998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45934.350878124998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45934.350878124998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45934.350878124998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45934.350878124998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45934.350878124998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45934.350878124998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45934.350878124998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45934.350878124998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45934.350878124998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45934.350878124998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45934.350878124998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45934.350878124998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45934.350878124998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45934.350878124998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45934.350878124998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45934.350878124998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45934.350878124998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45934.350878124998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45934.350878124998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45934.350878124998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45934.350878124998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45934.350878124998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45934.350878124998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45934.350878124998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45934.350878124998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45934.350878124998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45934.350878124998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45934.350878124998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45934.350878124998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45934.350878124998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45934.350878124998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45934.350878124998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45934.350878124998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45934.350878124998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45934.350878124998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45934.350878124998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45934.350878124998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45934.350878124998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45934.350878124998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45934.350878124998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45934.350878124998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45934.350878124998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45934.350878124998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45934.350878124998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45934.350878124998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45934.350878124998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45934.350878124998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45934.350878124998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45934.350878124998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45934.350878124998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45934.350878124998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45934.350878124998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45934.350878124998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45934.350878124998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45934.350878124998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45934.350878124998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45934.350878124998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45934.350878124998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45934.350878124998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45934.350878124998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45934.350878124998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45934.350878124998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45934.350878124998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45934.350878124998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45934.350878124998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45934.350878124998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45934.350878124998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45934.350878124998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45934.350878124998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45934.350878124998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45934.350878124998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45934.350878124998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45934.350878124998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45934.350878124998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45934.350878124998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45934.350878124998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45934.350878124998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45934.350878124998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45934.350878124998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45934.350878124998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45934.350878124998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45934.350878124998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45934.350878124998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45934.350878124998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45934.350878124998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45934.350878124998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45934.350878124998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45934.350878124998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45934.350878124998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45934.350878124998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45934.350878124998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45934.350878124998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45934.350878124998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45934.350878124998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45934.350878124998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45934.350878124998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45934.350878124998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45934.350878124998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45934.350878124998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45934.350878124998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45934.350878124998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45934.350878124998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45934.350878124998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45934.350878124998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45934.350878124998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45934.350878124998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45934.350878124998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45934.350878124998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45934.350878124998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45934.350878124998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45934.350878124998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45934.350878124998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45934.350878124998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45934.350878124998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45934.350878124998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45934.350878124998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45934.350878124998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45934.350878124998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45934.350878124998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45934.350878124998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45934.350878124998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45934.350878124998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45934.350878124998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45934.350878124998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45934.350878124998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45934.350878124998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45934.350878124998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45934.350878124998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45934.350878124998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45934.350878124998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45934.350878124998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45934.350878124998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45934.350878124998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45934.350878124998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45934.350878124998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45934.350878124998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45934.350878124998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45934.350878124998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45934.350878124998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45934.350878124998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45934.350878124998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45934.350878124998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45934.350878124998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45934.350878124998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45934.350878124998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45934.350878124998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45934.350878124998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45934.350878124998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45934.350878124998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45934.350878124998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45934.350878124998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45934.350878124998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45934.350878124998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45934.350878124998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45934.350878124998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45934.350878124998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45934.350878124998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45934.350878124998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45934.350878124998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45934.350878124998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45934.350878124998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45934.350878124998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45934.350878124998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45934.350878124998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45934.350878124998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45934.350878124998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45934.350878124998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45934.350878124998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45934.350878124998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45934.350878124998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45934.350878124998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45934.350878124998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45934.350878124998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45934.350878124998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45934.350878124998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45934.350878124998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45934.350878124998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45934.350878124998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45934.350878124998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45934.350878124998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45934.350878124998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45934.350878124998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45934.350878124998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45934.350878124998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45934.350878124998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45934.350878124998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45934.350878124998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45934.350878124998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45934.350878124998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45934.350878124998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45934.350878124998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45934.350878124998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45934.350878124998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45934.350878124998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45934.350878124998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45934.350878124998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45934.350878124998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45934.350878124998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45934.350878124998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45934.350878124998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45934.350878124998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45934.350878124998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45934.350878124998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45934.350878124998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45934.350878124998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45934.350878124998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45934.350878124998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45934.350878124998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45934.350878124998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45934.350878124998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45934.350878124998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45934.350878124998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45934.350878124998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45934.350878124998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45934.350878124998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45934.350878124998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45934.350878124998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45934.350878124998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45934.350878124998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45934.350878124998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45934.350878124998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45934.350878124998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45934.350878124998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45934.350878124998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45934.350878124998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45934.350878124998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45934.350878124998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45934.350878124998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45934.350878124998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45934.350878124998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45934.350878124998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45934.350878124998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45934.350878124998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45934.350878124998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45934.350878124998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45934.350878124998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45934.350878124998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45934.350878124998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45934.350878124998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45934.350878124998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45934.350878124998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45934.350878124998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45934.350878124998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45934.350878124998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45934.350878124998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45934.350878124998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45934.350878124998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45934.350878124998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45934.350878124998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45934.350878124998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45934.350878124998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45934.350878124998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45934.350878124998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45934.350878124998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45934.350878124998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45934.350878124998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45934.350878124998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45934.350878124998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45934.350878124998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45934.350878124998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45934.350878124998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45934.350878124998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45934.350878124998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45934.350878124998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45934.350878124998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45934.350878124998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45934.350878124998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45934.350878124998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45934.350878124998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45934.350878124998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45934.350878124998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45934.350878124998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45934.350878124998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45934.350878124998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45934.350878124998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45934.350878124998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45934.350878124998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45934.350878124998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45934.350878124998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45934.350878124998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45934.350878124998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45934.350878124998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45934.350878124998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45934.350878124998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45934.350878124998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45934.350878124998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45934.350878124998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45934.350878124998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45934.350878124998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45934.350878124998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45934.350878124998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45934.350878124998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45934.350878124998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45934.350878124998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45934.350878124998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45934.350878124998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45934.350878124998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45934.350878124998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45934.350878124998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45934.350878124998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45934.350878124998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45934.350878124998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45934.350878124998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45934.350878124998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45934.350878124998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45934.350878124998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45934.350878124998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45934.350878124998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45934.350878124998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45934.350878124998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45934.350878124998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45934.350878124998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45934.350878124998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45934.350878124998</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230.87016053240222</v>
      </c>
      <c r="H2" s="113">
        <v>45703.474768518521</v>
      </c>
      <c r="I2" s="110" t="str">
        <f>IFERROR(VLOOKUP(D2,DB!A:F,6,0),"")</f>
        <v>SCECO</v>
      </c>
      <c r="J2" s="110" t="str">
        <f>IFERROR(VLOOKUP(D2,DB!A:G,7,0),"")</f>
        <v>Dead</v>
      </c>
      <c r="K2" s="115" t="s">
        <v>39063</v>
      </c>
      <c r="L2" s="107" t="str">
        <f>IFERROR(VLOOKUP(D2,DB!A:I,9,0),"")</f>
        <v>Latis</v>
      </c>
    </row>
    <row r="3" spans="1:16" ht="33.75" customHeight="1">
      <c r="A3" s="110" t="s">
        <v>39064</v>
      </c>
      <c r="B3" s="110" t="str">
        <f>IFERROR(VLOOKUP(D3,DB!A:K,11,0),"")</f>
        <v>R4</v>
      </c>
      <c r="C3" s="111">
        <v>2</v>
      </c>
      <c r="D3" s="107" t="s">
        <v>39065</v>
      </c>
      <c r="E3" s="112" t="s">
        <v>38964</v>
      </c>
      <c r="F3" s="113">
        <v>45930.890277777777</v>
      </c>
      <c r="G3" s="114">
        <f ca="1">IFERROR(NOW()-F3,"")</f>
        <v>3.4606003472217708</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45934.350878124998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45934.350878124998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45934.350878124998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45934.350878124998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45934.350878124998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45934.350878124998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45934.350878124998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45934.350878124998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45934.350878124998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45934.350878124998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45934.350878124998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45934.350878124998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45934.350878124998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45934.350878124998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45934.350878124998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45934.350878124998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45934.350878124998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45934.350878124998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45934.350878124998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45934.350878124998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45934.350878124998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45934.350878124998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45934.350878124998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45934.350878124998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45934.350878124998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45934.350878124998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45934.350878124998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45934.350878124998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45934.350878124998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45934.350878124998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45934.350878124998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45934.350878124998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45934.350878124998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45934.350878124998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45934.350878124998</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42.518817939810106</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39045</v>
      </c>
      <c r="F3" s="38">
        <v>45926.188877314817</v>
      </c>
      <c r="G3" s="39">
        <f ca="1">IFERROR(NOW()-F3,"-")</f>
        <v>8.1620008101817803</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45934.350878124998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45934.350878124998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45934.350878124998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45934.350878124998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45934.350878124998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45934.350878124998</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45934.350878124998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45934.350878124998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45934.350878124998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45934.350878124998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45934.350878124998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45934.350878124998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45934.350878124998</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45934.350878124998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45934.350878124998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45934.350878124998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45934.350878124998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45934.350878124998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45934.350878124998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45934.350878124998</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45934.350878124998</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45934.350878124998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45934.350878124998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45934.350878124998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45934.350878124998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45934.350878124998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45934.350878124998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45934.350878124998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45934.350878124998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45934.350878124998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45934.350878124998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45934.350878124998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45934.350878124998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45934.350878124998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45934.350878124998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45934.350878124998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45934.350878124998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45934.350878124998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45934.350878124998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45934.350878124998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45934.350878124998</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45934.350878124998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45934.350878124998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45934.350878124998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45934.350878124998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45934.350878124998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45934.350878124998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45934.350878124998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45934.350878124998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45934.350878124998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45934.350878124998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45934.350878124998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45934.350878124998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45934.350878124998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45934.350878124998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45934.350878124998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45934.350878124998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45934.350878124998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45934.350878124998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45934.350878124998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45934.350878124998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45934.350878124998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45934.350878124998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45934.350878124998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45934.350878124998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45934.350878124998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45934.350878124998</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45934.350878124998</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45934.350878124998</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45934.350878124998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45934.350878124998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45934.350878124998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45934.350878124998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45934.350878124998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45934.350878124998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45934.350878124998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45934.350878124998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45934.350878124998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45934.350878124998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45934.350878124998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45934.350878124998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45934.350878124998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45934.350878124998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45934.350878124998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45934.350878124998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45934.350878124998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45934.350878124998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45934.350878124998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45934.350878124998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45934.350878124998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45934.350878124998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45934.350878124998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45934.350878124998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45934.350878124998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45934.350878124998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45934.350878124998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45934.350878124998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45934.350878124998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45934.350878124998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45934.350878124998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45934.350878124998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45934.350878124998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45934.350878124998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45934.350878124998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45934.350878124998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45934.350878124998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45934.350878124998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45934.350878124998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45934.350878124998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45934.350878124998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45934.350878124998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45934.350878124998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45934.350878124998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45934.350878124998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45934.350878124998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45934.350878124998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45934.350878124998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45934.350878124998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45934.350878124998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45934.350878124998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45934.350878124998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45934.350878124998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45934.350878124998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45934.350878124998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45934.350878124998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45934.350878124998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45934.350878124998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45934.350878124998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45934.350878124998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45934.350878124998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45934.350878124998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45934.350878124998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45934.350878124998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45934.350878124998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45934.350878124998</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45934.350878124998</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45934.350878124998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45934.350878124998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45934.350878124998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45934.350878124998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45934.350878124998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45934.350878124998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45934.350878124998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45934.350878124998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45934.350878124998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45934.350878124998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45934.350878124998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45934.350878124998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45934.350878124998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45934.350878124998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45934.350878124998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45934.350878124998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45934.350878124998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45934.350878124998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45934.350878124998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45934.350878124998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45934.350878124998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45934.350878124998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45934.350878124998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45934.350878124998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45934.350878124998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45934.350878124998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45934.350878124998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45934.350878124998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45934.350878124998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45934.350878124998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45934.350878124998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45934.350878124998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45934.350878124998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45934.350878124998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45934.350878124998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45934.350878124998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45934.350878124998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45934.350878124998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45934.350878124998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45934.350878124998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45934.350878124998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45934.350878124998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45934.350878124998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45934.350878124998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45934.350878124998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45934.350878124998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45934.350878124998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45934.350878124998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45934.350878124998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45934.350878124998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45934.350878124998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45934.350878124998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45934.350878124998</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45934.350878124998</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0.46990590277709998</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7.5780309027759358</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1.532232291661785</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0.64555405092687579</v>
      </c>
      <c r="H5" s="140">
        <v>45933.228229166663</v>
      </c>
      <c r="I5" s="137" t="str">
        <f>IFERROR(VLOOKUP(D5,DB!A:F,6,0),"")</f>
        <v>SCECO</v>
      </c>
      <c r="J5" s="137" t="str">
        <f>IFERROR(VLOOKUP(D5,DB!A:G,7,0),"")</f>
        <v>Weak</v>
      </c>
      <c r="K5" s="137" t="s">
        <v>39077</v>
      </c>
      <c r="L5" s="137" t="str">
        <f>IFERROR(VLOOKUP(D5,DB!A:I,9,0),"")</f>
        <v>Latis</v>
      </c>
    </row>
    <row r="6" spans="1:16383" ht="31.5" customHeight="1">
      <c r="A6" s="137" t="s">
        <v>39078</v>
      </c>
      <c r="B6" s="137" t="str">
        <f>IFERROR(VLOOKUP(D6,DB!A:K,11,0),"")</f>
        <v>R6</v>
      </c>
      <c r="C6" s="137">
        <v>3</v>
      </c>
      <c r="D6" s="137" t="s">
        <v>33728</v>
      </c>
      <c r="E6" s="137" t="s">
        <v>38964</v>
      </c>
      <c r="F6" s="140">
        <v>45933.920601851853</v>
      </c>
      <c r="G6" s="139">
        <f ca="1">IFERROR(NOW()-F6,"-")</f>
        <v>0.43027627314586425</v>
      </c>
      <c r="H6" s="140">
        <v>45933.858310185184</v>
      </c>
      <c r="I6" s="137" t="str">
        <f>IFERROR(VLOOKUP(D6,DB!A:F,6,0),"")</f>
        <v>SCECO</v>
      </c>
      <c r="J6" s="137" t="str">
        <f>IFERROR(VLOOKUP(D6,DB!A:G,7,0),"")</f>
        <v>Weak</v>
      </c>
      <c r="K6" s="137" t="s">
        <v>39079</v>
      </c>
      <c r="L6" s="137" t="str">
        <f>IFERROR(VLOOKUP(D6,DB!A:I,9,0),"")</f>
        <v>Latis</v>
      </c>
      <c r="M6" s="137"/>
    </row>
    <row r="7" spans="1:16383" ht="31.5" customHeight="1">
      <c r="A7" s="121"/>
      <c r="B7" s="137" t="str">
        <f>IFERROR(VLOOKUP(D7,DB!A:K,11,0),"")</f>
        <v/>
      </c>
      <c r="C7" s="137"/>
      <c r="D7" s="137"/>
      <c r="E7" s="137"/>
      <c r="F7" s="137"/>
      <c r="G7" s="139">
        <f ca="1">IFERROR(NOW()-F7,"-")</f>
        <v>45934.350878124998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45934.350878124998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45934.350878124998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45934.350878124998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45934.350878124998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45934.350878124998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45934.350878124998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45934.350878124998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45934.350878124998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45934.350878124998</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45934.350878124998</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45934.350878124998</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45934.350878124998</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45934.350878124998</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45934.350878124998</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45934.350878124998</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45934.350878124998</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45934.350878124998</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45934.350878124998</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45934.350878124998</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45934.350878124998</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45934.350878124998</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45934.350878124998</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45934.350878124998</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45934.350878124998</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45934.350878124998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45934.350878124998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45934.350878124998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45934.350878124998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45934.350878124998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45934.350878124998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45934.350878124998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45934.350878124998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45934.350878124998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45934.350878124998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45934.350878124998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45934.350878124998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45934.350878124998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45934.350878124998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45934.350878124998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45934.350878124998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45934.350878124998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45934.350878124998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45934.350878124998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45934.350878124998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45934.350878124998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45934.350878124998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45934.350878124998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45934.350878124998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45934.350878124998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45934.350878124998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45934.350878124998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45934.350878124998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45934.350878124998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45934.350878124998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45934.350878124998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45934.350878124998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45934.350878124998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45934.350878124998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45934.350878124998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45934.350878124998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45934.350878124998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45934.350878124998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45934.350878124998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45934.350878124998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45934.350878124998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45934.350878124998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45934.350878124998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45934.350878124998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45934.350878124998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45934.350878124998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45934.350878124998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45934.350878124998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45934.350878124998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45934.350878124998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45934.350878124998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45934.350878124998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45934.350878124998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45934.350878124998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45934.350878124998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45934.350878124998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45934.350878124998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45934.350878124998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45934.350878124998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45934.350878124998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45934.350878124998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45934.350878124998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45934.350878124998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45934.350878124998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45934.350878124998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45934.350878124998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45934.350878124998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45934.350878124998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45934.350878124998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45934.350878124998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45934.350878124998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45934.350878124998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45934.350878124998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45934.350878124998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45934.350878124998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45934.350878124998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45934.350878124998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45934.350878124998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45934.350878124998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45934.350878124998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45934.350878124998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45934.350878124998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45934.350878124998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45934.350878124998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45934.350878124998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45934.350878124998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45934.350878124998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45934.350878124998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45934.350878124998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45934.350878124998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45934.350878124998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45934.350878124998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45934.350878124998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45934.350878124998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45934.350878124998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45934.350878124998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45934.350878124998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45934.350878124998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45934.350878124998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45934.350878124998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45934.350878124998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45934.350878124998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45934.350878124998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45934.350878124998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45934.350878124998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45934.350878124998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45934.350878124998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45934.350878124998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45934.350878124998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45934.350878124998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45934.350878124998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45934.350878124998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45934.350878124998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45934.350878124998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45934.350878124998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45934.350878124998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45934.350878124998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45934.350878124998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45934.350878124998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45934.350878124998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45934.350878124998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45934.350878124998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45934.350878124998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45934.350878124998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45934.350878124998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45934.350878124998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45934.350878124998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45934.350878124998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45934.350878124998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45934.350878124998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45934.350878124998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45934.350878124998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45934.350878124998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45934.350878124998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45934.350878124998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45934.350878124998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45934.350878124998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45934.350878124998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45934.350878124998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45934.350878124998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45934.350878124998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45934.350878124998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45934.350878124998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45934.350878124998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45934.350878124998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45934.350878124998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45934.350878124998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45934.350878124998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45934.350878124998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45934.350878124998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45934.350878124998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45934.350878124998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45934.350878124998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45934.350878124998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45934.350878124998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45934.350878124998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45934.350878124998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45934.350878124998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45934.350878124998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45934.350878124998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45934.350878124998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45934.350878124998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45934.350878124998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45934.350878124998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45934.350878124998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45934.350878124998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45934.350878124998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45934.350878124998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45934.350878124998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45934.350878124998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45934.350878124998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45934.350878124998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45934.350878124998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45934.350878124998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45934.350878124998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45934.350878124998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45934.350878124998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45934.350878124998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45934.350878124998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45934.350878124998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45934.350878124998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45934.350878124998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45934.350878124998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45934.350878124998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45934.350878124998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45934.350878124998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45934.350878124998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45934.350878124998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45934.350878124998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45934.350878124998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45934.350878124998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45934.350878124998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45934.350878124998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45934.350878124998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45934.350878124998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45934.350878124998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45934.350878124998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45934.350878124998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45934.350878124998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45934.350878124998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45934.350878124998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45934.350878124998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45934.350878124998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45934.350878124998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45934.350878124998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45934.350878124998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45934.350878124998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45934.350878124998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45934.350878124998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45934.350878124998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45934.350878124998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45934.350878124998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45934.350878124998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45934.350878124998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45934.350878124998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45934.350878124998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45934.350878124998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45934.350878124998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45934.350878124998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45934.350878124998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45934.350878124998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45934.350878124998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45934.350878124998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45934.350878124998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45934.350878124998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45934.350878124998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45934.350878124998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45934.350878124998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45934.350878124998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45934.350878124998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45934.350878124998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45934.350878124998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45934.350878124998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45934.350878124998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45934.350878124998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45934.350878124998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45934.350878124998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45934.350878124998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45934.350878124998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45934.350878124998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45934.350878124998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45934.350878124998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45934.350878124998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45934.350878124998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45934.350878124998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45934.350878124998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45934.350878124998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45934.350878124998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45934.350878124998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45934.350878124998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45934.350878124998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45934.350878124998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45934.350878124998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45934.350878124998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45934.350878124998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45934.350878124998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45934.350878124998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45934.350878124998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45934.350878124998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45934.350878124998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45934.350878124998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45934.350878124998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45934.350878124998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45934.350878124998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45934.350878124998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45934.350878124998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45934.350878124998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45934.350878124998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45934.350878124998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45934.350878124998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45934.350878124998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45934.350878124998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45934.350878124998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45934.350878124998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45934.350878124998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45934.350878124998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45934.350878124998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45934.350878124998</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2025-10-04T05:26:27Z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